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adha\Downloads\"/>
    </mc:Choice>
  </mc:AlternateContent>
  <xr:revisionPtr revIDLastSave="0" documentId="13_ncr:1_{D7C424F5-5047-4626-B74E-32D0C4588B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shboard" sheetId="1" r:id="rId1"/>
    <sheet name="Data" sheetId="2" state="hidden" r:id="rId2"/>
    <sheet name="Worksheet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4" l="1"/>
  <c r="AE2" i="4"/>
  <c r="Y2" i="4"/>
  <c r="S2" i="4"/>
  <c r="M2" i="4"/>
  <c r="L1" i="4"/>
  <c r="K1" i="4"/>
  <c r="J1" i="4"/>
  <c r="I1" i="4"/>
  <c r="H1" i="4"/>
  <c r="G1" i="4"/>
  <c r="F1" i="4"/>
  <c r="D1" i="4"/>
  <c r="F2" i="4" l="1"/>
  <c r="D2" i="4"/>
  <c r="M3" i="4"/>
  <c r="N2" i="4"/>
  <c r="S3" i="4"/>
  <c r="T2" i="4"/>
  <c r="Y3" i="4"/>
  <c r="Z2" i="4"/>
  <c r="AE3" i="4"/>
  <c r="AF2" i="4"/>
  <c r="AE4" i="4" l="1"/>
  <c r="AF3" i="4"/>
  <c r="Y4" i="4"/>
  <c r="Z3" i="4"/>
  <c r="S4" i="4"/>
  <c r="T3" i="4"/>
  <c r="M4" i="4"/>
  <c r="N3" i="4"/>
  <c r="F3" i="4"/>
  <c r="K2" i="4" a="1"/>
  <c r="K2" i="4" s="1"/>
  <c r="J2" i="4" a="1"/>
  <c r="J2" i="4" s="1"/>
  <c r="I2" i="4" a="1"/>
  <c r="I2" i="4" s="1"/>
  <c r="H2" i="4" a="1"/>
  <c r="H2" i="4" s="1"/>
  <c r="G2" i="4" a="1"/>
  <c r="G2" i="4" s="1"/>
  <c r="L2" i="4" l="1"/>
  <c r="O2" i="4"/>
  <c r="P2" i="4" s="1"/>
  <c r="U2" i="4"/>
  <c r="V2" i="4" s="1"/>
  <c r="AA2" i="4"/>
  <c r="AB2" i="4" s="1"/>
  <c r="AG2" i="4"/>
  <c r="AH2" i="4" s="1"/>
  <c r="AI2" i="4"/>
  <c r="AJ2" i="4" s="1"/>
  <c r="AC2" i="4"/>
  <c r="AD2" i="4" s="1"/>
  <c r="W2" i="4"/>
  <c r="X2" i="4" s="1"/>
  <c r="Q2" i="4"/>
  <c r="R2" i="4" s="1"/>
  <c r="F4" i="4"/>
  <c r="K3" i="4" a="1"/>
  <c r="K3" i="4" s="1"/>
  <c r="J3" i="4" a="1"/>
  <c r="J3" i="4" s="1"/>
  <c r="I3" i="4" a="1"/>
  <c r="I3" i="4" s="1"/>
  <c r="H3" i="4" a="1"/>
  <c r="H3" i="4" s="1"/>
  <c r="G3" i="4" a="1"/>
  <c r="G3" i="4" s="1"/>
  <c r="Q3" i="4"/>
  <c r="M5" i="4"/>
  <c r="N4" i="4"/>
  <c r="W3" i="4"/>
  <c r="S5" i="4"/>
  <c r="T4" i="4"/>
  <c r="AC3" i="4"/>
  <c r="Y5" i="4"/>
  <c r="Z4" i="4"/>
  <c r="AI3" i="4"/>
  <c r="AE5" i="4"/>
  <c r="AF4" i="4"/>
  <c r="L3" i="4" l="1"/>
  <c r="AE6" i="4"/>
  <c r="AF5" i="4"/>
  <c r="Y6" i="4"/>
  <c r="Z5" i="4"/>
  <c r="S6" i="4"/>
  <c r="T5" i="4"/>
  <c r="M6" i="4"/>
  <c r="N5" i="4"/>
  <c r="AG3" i="4"/>
  <c r="AA3" i="4"/>
  <c r="U3" i="4"/>
  <c r="O3" i="4"/>
  <c r="F5" i="4"/>
  <c r="K4" i="4" a="1"/>
  <c r="K4" i="4" s="1"/>
  <c r="J4" i="4" a="1"/>
  <c r="J4" i="4" s="1"/>
  <c r="I4" i="4" a="1"/>
  <c r="I4" i="4" s="1"/>
  <c r="H4" i="4" a="1"/>
  <c r="H4" i="4" s="1"/>
  <c r="G4" i="4" a="1"/>
  <c r="G4" i="4" s="1"/>
  <c r="R3" i="4"/>
  <c r="X3" i="4"/>
  <c r="AD3" i="4"/>
  <c r="AJ3" i="4"/>
  <c r="AH3" i="4"/>
  <c r="AB3" i="4"/>
  <c r="V3" i="4"/>
  <c r="P3" i="4"/>
  <c r="L4" i="4" l="1"/>
  <c r="O4" i="4"/>
  <c r="P4" i="4" s="1"/>
  <c r="U4" i="4"/>
  <c r="V4" i="4" s="1"/>
  <c r="AA4" i="4"/>
  <c r="AB4" i="4" s="1"/>
  <c r="AG4" i="4"/>
  <c r="AH4" i="4" s="1"/>
  <c r="AI4" i="4"/>
  <c r="AJ4" i="4" s="1"/>
  <c r="AC4" i="4"/>
  <c r="AD4" i="4" s="1"/>
  <c r="W4" i="4"/>
  <c r="X4" i="4" s="1"/>
  <c r="Q4" i="4"/>
  <c r="R4" i="4" s="1"/>
  <c r="F6" i="4"/>
  <c r="K5" i="4" a="1"/>
  <c r="K5" i="4" s="1"/>
  <c r="J5" i="4" a="1"/>
  <c r="J5" i="4" s="1"/>
  <c r="I5" i="4" a="1"/>
  <c r="I5" i="4" s="1"/>
  <c r="H5" i="4" a="1"/>
  <c r="H5" i="4" s="1"/>
  <c r="G5" i="4" a="1"/>
  <c r="G5" i="4" s="1"/>
  <c r="Q5" i="4"/>
  <c r="M7" i="4"/>
  <c r="N6" i="4"/>
  <c r="W5" i="4"/>
  <c r="S7" i="4"/>
  <c r="T6" i="4"/>
  <c r="AC5" i="4"/>
  <c r="Y7" i="4"/>
  <c r="Z6" i="4"/>
  <c r="AI5" i="4"/>
  <c r="AE7" i="4"/>
  <c r="AF6" i="4"/>
  <c r="L5" i="4" l="1"/>
  <c r="AE8" i="4"/>
  <c r="AF7" i="4"/>
  <c r="Y8" i="4"/>
  <c r="Z7" i="4"/>
  <c r="S8" i="4"/>
  <c r="T7" i="4"/>
  <c r="N7" i="4"/>
  <c r="AG5" i="4"/>
  <c r="AA5" i="4"/>
  <c r="U5" i="4"/>
  <c r="O5" i="4"/>
  <c r="F7" i="4"/>
  <c r="K6" i="4" a="1"/>
  <c r="K6" i="4" s="1"/>
  <c r="J6" i="4" a="1"/>
  <c r="J6" i="4" s="1"/>
  <c r="I6" i="4" a="1"/>
  <c r="I6" i="4" s="1"/>
  <c r="H6" i="4" a="1"/>
  <c r="H6" i="4" s="1"/>
  <c r="G6" i="4" a="1"/>
  <c r="G6" i="4" s="1"/>
  <c r="R5" i="4"/>
  <c r="X5" i="4"/>
  <c r="AD5" i="4"/>
  <c r="AJ5" i="4"/>
  <c r="AH5" i="4"/>
  <c r="AB5" i="4"/>
  <c r="V5" i="4"/>
  <c r="P5" i="4"/>
  <c r="L6" i="4" l="1"/>
  <c r="O6" i="4"/>
  <c r="P6" i="4" s="1"/>
  <c r="U6" i="4"/>
  <c r="V6" i="4" s="1"/>
  <c r="AA6" i="4"/>
  <c r="AB6" i="4" s="1"/>
  <c r="AG6" i="4"/>
  <c r="AH6" i="4" s="1"/>
  <c r="AI6" i="4"/>
  <c r="AJ6" i="4" s="1"/>
  <c r="AC6" i="4"/>
  <c r="AD6" i="4" s="1"/>
  <c r="W6" i="4"/>
  <c r="X6" i="4" s="1"/>
  <c r="Q6" i="4"/>
  <c r="R6" i="4" s="1"/>
  <c r="F8" i="4"/>
  <c r="K7" i="4" a="1"/>
  <c r="K7" i="4" s="1"/>
  <c r="J7" i="4" a="1"/>
  <c r="J7" i="4" s="1"/>
  <c r="I7" i="4" a="1"/>
  <c r="I7" i="4" s="1"/>
  <c r="H7" i="4" a="1"/>
  <c r="H7" i="4" s="1"/>
  <c r="G7" i="4" a="1"/>
  <c r="G7" i="4" s="1"/>
  <c r="Q7" i="4"/>
  <c r="W7" i="4"/>
  <c r="S9" i="4"/>
  <c r="T8" i="4"/>
  <c r="AC7" i="4"/>
  <c r="Y9" i="4"/>
  <c r="Z8" i="4"/>
  <c r="AI7" i="4"/>
  <c r="AE9" i="4"/>
  <c r="AF8" i="4"/>
  <c r="L7" i="4" l="1"/>
  <c r="AE10" i="4"/>
  <c r="AF9" i="4"/>
  <c r="Y10" i="4"/>
  <c r="Z9" i="4"/>
  <c r="S10" i="4"/>
  <c r="T9" i="4"/>
  <c r="AG7" i="4"/>
  <c r="AA7" i="4"/>
  <c r="U7" i="4"/>
  <c r="O7" i="4"/>
  <c r="F9" i="4"/>
  <c r="K8" i="4" a="1"/>
  <c r="K8" i="4" s="1"/>
  <c r="J8" i="4" a="1"/>
  <c r="J8" i="4" s="1"/>
  <c r="I8" i="4" a="1"/>
  <c r="I8" i="4" s="1"/>
  <c r="H8" i="4" a="1"/>
  <c r="H8" i="4" s="1"/>
  <c r="G8" i="4" a="1"/>
  <c r="G8" i="4" s="1"/>
  <c r="R7" i="4"/>
  <c r="X7" i="4"/>
  <c r="AD7" i="4"/>
  <c r="AJ7" i="4"/>
  <c r="AH7" i="4"/>
  <c r="AB7" i="4"/>
  <c r="V7" i="4"/>
  <c r="P7" i="4"/>
  <c r="L8" i="4" l="1"/>
  <c r="Q8" i="4"/>
  <c r="U8" i="4"/>
  <c r="V8" i="4" s="1"/>
  <c r="AA8" i="4"/>
  <c r="AB8" i="4" s="1"/>
  <c r="AG8" i="4"/>
  <c r="AH8" i="4" s="1"/>
  <c r="AI8" i="4"/>
  <c r="AJ8" i="4" s="1"/>
  <c r="AC8" i="4"/>
  <c r="AD8" i="4" s="1"/>
  <c r="W8" i="4"/>
  <c r="X8" i="4" s="1"/>
  <c r="F10" i="4"/>
  <c r="K9" i="4" a="1"/>
  <c r="K9" i="4" s="1"/>
  <c r="J9" i="4" a="1"/>
  <c r="J9" i="4" s="1"/>
  <c r="I9" i="4" a="1"/>
  <c r="I9" i="4" s="1"/>
  <c r="H9" i="4" a="1"/>
  <c r="H9" i="4" s="1"/>
  <c r="G9" i="4" a="1"/>
  <c r="G9" i="4" s="1"/>
  <c r="W9" i="4"/>
  <c r="S11" i="4"/>
  <c r="T10" i="4"/>
  <c r="AC9" i="4"/>
  <c r="Y11" i="4"/>
  <c r="Z10" i="4"/>
  <c r="AI9" i="4"/>
  <c r="AE11" i="4"/>
  <c r="AF10" i="4"/>
  <c r="L9" i="4" l="1"/>
  <c r="AE12" i="4"/>
  <c r="AF11" i="4"/>
  <c r="Y12" i="4"/>
  <c r="Z11" i="4"/>
  <c r="S12" i="4"/>
  <c r="T11" i="4"/>
  <c r="AG9" i="4"/>
  <c r="AA9" i="4"/>
  <c r="U9" i="4"/>
  <c r="F11" i="4"/>
  <c r="K10" i="4" a="1"/>
  <c r="K10" i="4" s="1"/>
  <c r="J10" i="4" a="1"/>
  <c r="J10" i="4" s="1"/>
  <c r="I10" i="4" a="1"/>
  <c r="I10" i="4" s="1"/>
  <c r="H10" i="4" a="1"/>
  <c r="H10" i="4" s="1"/>
  <c r="G10" i="4" a="1"/>
  <c r="G10" i="4" s="1"/>
  <c r="X9" i="4"/>
  <c r="AD9" i="4"/>
  <c r="AJ9" i="4"/>
  <c r="AH9" i="4"/>
  <c r="AB9" i="4"/>
  <c r="V9" i="4"/>
  <c r="N8" i="4"/>
  <c r="M8" i="4" s="1"/>
  <c r="O8" i="4" s="1"/>
  <c r="P8" i="4" s="1"/>
  <c r="R8" i="4"/>
  <c r="L10" i="4" l="1"/>
  <c r="U10" i="4"/>
  <c r="V10" i="4" s="1"/>
  <c r="AA10" i="4"/>
  <c r="AB10" i="4" s="1"/>
  <c r="AG10" i="4"/>
  <c r="AH10" i="4" s="1"/>
  <c r="AI10" i="4"/>
  <c r="AJ10" i="4" s="1"/>
  <c r="AC10" i="4"/>
  <c r="AD10" i="4" s="1"/>
  <c r="W10" i="4"/>
  <c r="X10" i="4" s="1"/>
  <c r="F12" i="4"/>
  <c r="K11" i="4" a="1"/>
  <c r="K11" i="4" s="1"/>
  <c r="J11" i="4" a="1"/>
  <c r="J11" i="4" s="1"/>
  <c r="I11" i="4" a="1"/>
  <c r="I11" i="4" s="1"/>
  <c r="H11" i="4" a="1"/>
  <c r="H11" i="4" s="1"/>
  <c r="G11" i="4" a="1"/>
  <c r="G11" i="4" s="1"/>
  <c r="W11" i="4"/>
  <c r="S13" i="4"/>
  <c r="T12" i="4"/>
  <c r="AC11" i="4"/>
  <c r="Y13" i="4"/>
  <c r="Z12" i="4"/>
  <c r="AI11" i="4"/>
  <c r="AE13" i="4"/>
  <c r="AF12" i="4"/>
  <c r="L11" i="4" l="1"/>
  <c r="AE14" i="4"/>
  <c r="AF13" i="4"/>
  <c r="Y14" i="4"/>
  <c r="Z13" i="4"/>
  <c r="T13" i="4"/>
  <c r="AG11" i="4"/>
  <c r="AA11" i="4"/>
  <c r="U11" i="4"/>
  <c r="F13" i="4"/>
  <c r="K12" i="4" a="1"/>
  <c r="K12" i="4" s="1"/>
  <c r="J12" i="4" a="1"/>
  <c r="J12" i="4" s="1"/>
  <c r="I12" i="4" a="1"/>
  <c r="I12" i="4" s="1"/>
  <c r="H12" i="4" a="1"/>
  <c r="H12" i="4" s="1"/>
  <c r="G12" i="4" a="1"/>
  <c r="G12" i="4" s="1"/>
  <c r="X11" i="4"/>
  <c r="AD11" i="4"/>
  <c r="AJ11" i="4"/>
  <c r="AH11" i="4"/>
  <c r="AB11" i="4"/>
  <c r="V11" i="4"/>
  <c r="L12" i="4" l="1"/>
  <c r="U12" i="4"/>
  <c r="V12" i="4" s="1"/>
  <c r="AA12" i="4"/>
  <c r="AB12" i="4" s="1"/>
  <c r="AG12" i="4"/>
  <c r="AH12" i="4" s="1"/>
  <c r="AI12" i="4"/>
  <c r="AJ12" i="4" s="1"/>
  <c r="AC12" i="4"/>
  <c r="AD12" i="4" s="1"/>
  <c r="W12" i="4"/>
  <c r="X12" i="4" s="1"/>
  <c r="F14" i="4"/>
  <c r="K13" i="4" a="1"/>
  <c r="K13" i="4" s="1"/>
  <c r="J13" i="4" a="1"/>
  <c r="J13" i="4" s="1"/>
  <c r="I13" i="4" a="1"/>
  <c r="I13" i="4" s="1"/>
  <c r="H13" i="4" a="1"/>
  <c r="H13" i="4" s="1"/>
  <c r="G13" i="4" a="1"/>
  <c r="G13" i="4" s="1"/>
  <c r="W13" i="4"/>
  <c r="AC13" i="4"/>
  <c r="Y15" i="4"/>
  <c r="Z14" i="4"/>
  <c r="AI13" i="4"/>
  <c r="AE15" i="4"/>
  <c r="AF14" i="4"/>
  <c r="L13" i="4" l="1"/>
  <c r="AE16" i="4"/>
  <c r="AF15" i="4"/>
  <c r="Y16" i="4"/>
  <c r="Z15" i="4"/>
  <c r="AG13" i="4"/>
  <c r="AA13" i="4"/>
  <c r="U13" i="4"/>
  <c r="F15" i="4"/>
  <c r="K14" i="4" a="1"/>
  <c r="K14" i="4" s="1"/>
  <c r="J14" i="4" a="1"/>
  <c r="J14" i="4" s="1"/>
  <c r="I14" i="4" a="1"/>
  <c r="I14" i="4" s="1"/>
  <c r="H14" i="4" a="1"/>
  <c r="H14" i="4" s="1"/>
  <c r="G14" i="4" a="1"/>
  <c r="G14" i="4" s="1"/>
  <c r="X13" i="4"/>
  <c r="AD13" i="4"/>
  <c r="AJ13" i="4"/>
  <c r="AH13" i="4"/>
  <c r="AB13" i="4"/>
  <c r="V13" i="4"/>
  <c r="L14" i="4" l="1"/>
  <c r="W14" i="4"/>
  <c r="AA14" i="4"/>
  <c r="AB14" i="4" s="1"/>
  <c r="AG14" i="4"/>
  <c r="AH14" i="4" s="1"/>
  <c r="AI14" i="4"/>
  <c r="AJ14" i="4" s="1"/>
  <c r="AC14" i="4"/>
  <c r="AD14" i="4" s="1"/>
  <c r="F16" i="4"/>
  <c r="K15" i="4" a="1"/>
  <c r="K15" i="4" s="1"/>
  <c r="J15" i="4" a="1"/>
  <c r="J15" i="4" s="1"/>
  <c r="I15" i="4" a="1"/>
  <c r="I15" i="4" s="1"/>
  <c r="H15" i="4" a="1"/>
  <c r="H15" i="4" s="1"/>
  <c r="G15" i="4" a="1"/>
  <c r="G15" i="4" s="1"/>
  <c r="AC15" i="4"/>
  <c r="Y17" i="4"/>
  <c r="Z16" i="4"/>
  <c r="AI15" i="4"/>
  <c r="AE17" i="4"/>
  <c r="AF16" i="4"/>
  <c r="L15" i="4" l="1"/>
  <c r="AE18" i="4"/>
  <c r="AF17" i="4"/>
  <c r="Y18" i="4"/>
  <c r="Z17" i="4"/>
  <c r="AG15" i="4"/>
  <c r="AA15" i="4"/>
  <c r="F17" i="4"/>
  <c r="K16" i="4" a="1"/>
  <c r="K16" i="4" s="1"/>
  <c r="J16" i="4" a="1"/>
  <c r="J16" i="4" s="1"/>
  <c r="I16" i="4" a="1"/>
  <c r="I16" i="4" s="1"/>
  <c r="H16" i="4" a="1"/>
  <c r="H16" i="4" s="1"/>
  <c r="G16" i="4" a="1"/>
  <c r="G16" i="4" s="1"/>
  <c r="AD15" i="4"/>
  <c r="AJ15" i="4"/>
  <c r="AH15" i="4"/>
  <c r="AB15" i="4"/>
  <c r="T14" i="4"/>
  <c r="S14" i="4" s="1"/>
  <c r="U14" i="4" s="1"/>
  <c r="V14" i="4" s="1"/>
  <c r="X14" i="4"/>
  <c r="L16" i="4" l="1"/>
  <c r="AA16" i="4"/>
  <c r="AB16" i="4" s="1"/>
  <c r="AG16" i="4"/>
  <c r="AH16" i="4" s="1"/>
  <c r="AI16" i="4"/>
  <c r="AJ16" i="4" s="1"/>
  <c r="AC16" i="4"/>
  <c r="AD16" i="4" s="1"/>
  <c r="F18" i="4"/>
  <c r="K17" i="4" a="1"/>
  <c r="K17" i="4" s="1"/>
  <c r="J17" i="4" a="1"/>
  <c r="J17" i="4" s="1"/>
  <c r="I17" i="4" a="1"/>
  <c r="I17" i="4" s="1"/>
  <c r="H17" i="4" a="1"/>
  <c r="H17" i="4" s="1"/>
  <c r="G17" i="4" a="1"/>
  <c r="G17" i="4" s="1"/>
  <c r="AC17" i="4"/>
  <c r="Y19" i="4"/>
  <c r="Z18" i="4"/>
  <c r="AI17" i="4"/>
  <c r="AE19" i="4"/>
  <c r="AF18" i="4"/>
  <c r="L17" i="4" l="1"/>
  <c r="AE20" i="4"/>
  <c r="AF19" i="4"/>
  <c r="Z19" i="4"/>
  <c r="AG17" i="4"/>
  <c r="AA17" i="4"/>
  <c r="F19" i="4"/>
  <c r="K18" i="4" a="1"/>
  <c r="K18" i="4" s="1"/>
  <c r="J18" i="4" a="1"/>
  <c r="J18" i="4" s="1"/>
  <c r="I18" i="4" a="1"/>
  <c r="I18" i="4" s="1"/>
  <c r="H18" i="4" a="1"/>
  <c r="H18" i="4" s="1"/>
  <c r="G18" i="4" a="1"/>
  <c r="G18" i="4" s="1"/>
  <c r="AD17" i="4"/>
  <c r="AJ17" i="4"/>
  <c r="AH17" i="4"/>
  <c r="AB17" i="4"/>
  <c r="L18" i="4" l="1"/>
  <c r="AA18" i="4"/>
  <c r="AB18" i="4" s="1"/>
  <c r="AG18" i="4"/>
  <c r="AH18" i="4" s="1"/>
  <c r="AI18" i="4"/>
  <c r="AJ18" i="4" s="1"/>
  <c r="AC18" i="4"/>
  <c r="AD18" i="4" s="1"/>
  <c r="F20" i="4"/>
  <c r="K19" i="4" a="1"/>
  <c r="K19" i="4" s="1"/>
  <c r="J19" i="4" a="1"/>
  <c r="J19" i="4" s="1"/>
  <c r="I19" i="4" a="1"/>
  <c r="I19" i="4" s="1"/>
  <c r="H19" i="4" a="1"/>
  <c r="H19" i="4" s="1"/>
  <c r="G19" i="4" a="1"/>
  <c r="G19" i="4" s="1"/>
  <c r="AC19" i="4"/>
  <c r="AI19" i="4"/>
  <c r="AE21" i="4"/>
  <c r="AF20" i="4"/>
  <c r="L19" i="4" l="1"/>
  <c r="AE22" i="4"/>
  <c r="AF21" i="4"/>
  <c r="AG19" i="4"/>
  <c r="AA19" i="4"/>
  <c r="F21" i="4"/>
  <c r="K20" i="4" a="1"/>
  <c r="K20" i="4" s="1"/>
  <c r="AI20" i="4" s="1"/>
  <c r="J20" i="4" a="1"/>
  <c r="J20" i="4" s="1"/>
  <c r="I20" i="4" a="1"/>
  <c r="I20" i="4" s="1"/>
  <c r="H20" i="4" a="1"/>
  <c r="H20" i="4" s="1"/>
  <c r="G20" i="4" a="1"/>
  <c r="G20" i="4" s="1"/>
  <c r="AD19" i="4"/>
  <c r="AJ19" i="4"/>
  <c r="AJ20" i="4" s="1"/>
  <c r="AH19" i="4"/>
  <c r="AB19" i="4"/>
  <c r="L20" i="4" l="1"/>
  <c r="AG20" i="4" s="1"/>
  <c r="AH20" i="4" s="1"/>
  <c r="AC20" i="4"/>
  <c r="F22" i="4"/>
  <c r="K21" i="4" a="1"/>
  <c r="K21" i="4" s="1"/>
  <c r="J21" i="4" a="1"/>
  <c r="J21" i="4" s="1"/>
  <c r="I21" i="4" a="1"/>
  <c r="I21" i="4" s="1"/>
  <c r="H21" i="4" a="1"/>
  <c r="H21" i="4" s="1"/>
  <c r="G21" i="4" a="1"/>
  <c r="G21" i="4" s="1"/>
  <c r="AI21" i="4"/>
  <c r="AJ21" i="4" s="1"/>
  <c r="AE23" i="4"/>
  <c r="AF22" i="4"/>
  <c r="L21" i="4" l="1"/>
  <c r="AG21" i="4" s="1"/>
  <c r="AH21" i="4" s="1"/>
  <c r="AE24" i="4"/>
  <c r="AF23" i="4"/>
  <c r="F23" i="4"/>
  <c r="K22" i="4" a="1"/>
  <c r="K22" i="4" s="1"/>
  <c r="AI22" i="4" s="1"/>
  <c r="AJ22" i="4" s="1"/>
  <c r="J22" i="4" a="1"/>
  <c r="J22" i="4" s="1"/>
  <c r="I22" i="4" a="1"/>
  <c r="I22" i="4" s="1"/>
  <c r="H22" i="4" a="1"/>
  <c r="H22" i="4" s="1"/>
  <c r="G22" i="4" a="1"/>
  <c r="G22" i="4" s="1"/>
  <c r="Z20" i="4"/>
  <c r="Y20" i="4" s="1"/>
  <c r="AA20" i="4" s="1"/>
  <c r="AB20" i="4" s="1"/>
  <c r="AD20" i="4"/>
  <c r="L22" i="4" l="1"/>
  <c r="AG22" i="4" s="1"/>
  <c r="AH22" i="4" s="1"/>
  <c r="F24" i="4"/>
  <c r="K23" i="4" a="1"/>
  <c r="K23" i="4" s="1"/>
  <c r="J23" i="4" a="1"/>
  <c r="J23" i="4" s="1"/>
  <c r="I23" i="4" a="1"/>
  <c r="I23" i="4" s="1"/>
  <c r="H23" i="4" a="1"/>
  <c r="H23" i="4" s="1"/>
  <c r="G23" i="4" a="1"/>
  <c r="G23" i="4" s="1"/>
  <c r="AI23" i="4"/>
  <c r="AJ23" i="4" s="1"/>
  <c r="AE25" i="4"/>
  <c r="AF24" i="4"/>
  <c r="L23" i="4" l="1"/>
  <c r="AG23" i="4" s="1"/>
  <c r="AH23" i="4" s="1"/>
  <c r="AF25" i="4"/>
  <c r="F25" i="4"/>
  <c r="K24" i="4" a="1"/>
  <c r="K24" i="4" s="1"/>
  <c r="AI24" i="4" s="1"/>
  <c r="AJ24" i="4" s="1"/>
  <c r="J24" i="4" a="1"/>
  <c r="J24" i="4" s="1"/>
  <c r="I24" i="4" a="1"/>
  <c r="I24" i="4" s="1"/>
  <c r="H24" i="4" a="1"/>
  <c r="H24" i="4" s="1"/>
  <c r="G24" i="4" a="1"/>
  <c r="G24" i="4" s="1"/>
  <c r="L24" i="4" l="1"/>
  <c r="AG24" i="4" s="1"/>
  <c r="AH24" i="4" s="1"/>
  <c r="F26" i="4"/>
  <c r="K25" i="4" a="1"/>
  <c r="K25" i="4" s="1"/>
  <c r="J25" i="4" a="1"/>
  <c r="J25" i="4" s="1"/>
  <c r="I25" i="4" a="1"/>
  <c r="I25" i="4" s="1"/>
  <c r="H25" i="4" a="1"/>
  <c r="H25" i="4" s="1"/>
  <c r="G25" i="4" a="1"/>
  <c r="G25" i="4" s="1"/>
  <c r="AI25" i="4"/>
  <c r="AJ25" i="4" s="1"/>
  <c r="L25" i="4" l="1"/>
  <c r="AG25" i="4" s="1"/>
  <c r="AH25" i="4" s="1"/>
  <c r="AI26" i="4"/>
  <c r="F27" i="4"/>
  <c r="K26" i="4" a="1"/>
  <c r="K26" i="4" s="1"/>
  <c r="J26" i="4" a="1"/>
  <c r="J26" i="4" s="1"/>
  <c r="I26" i="4" a="1"/>
  <c r="I26" i="4" s="1"/>
  <c r="H26" i="4" a="1"/>
  <c r="H26" i="4" s="1"/>
  <c r="G26" i="4" a="1"/>
  <c r="G26" i="4" s="1"/>
  <c r="L26" i="4" l="1"/>
  <c r="F28" i="4"/>
  <c r="K27" i="4" a="1"/>
  <c r="K27" i="4" s="1"/>
  <c r="J27" i="4" a="1"/>
  <c r="J27" i="4" s="1"/>
  <c r="I27" i="4" a="1"/>
  <c r="I27" i="4" s="1"/>
  <c r="H27" i="4" a="1"/>
  <c r="H27" i="4" s="1"/>
  <c r="G27" i="4" a="1"/>
  <c r="G27" i="4" s="1"/>
  <c r="AF26" i="4"/>
  <c r="AE26" i="4" s="1"/>
  <c r="AG26" i="4" s="1"/>
  <c r="AH26" i="4" s="1"/>
  <c r="AJ26" i="4"/>
  <c r="L27" i="4" l="1"/>
  <c r="F29" i="4"/>
  <c r="K28" i="4" a="1"/>
  <c r="K28" i="4" s="1"/>
  <c r="J28" i="4" a="1"/>
  <c r="J28" i="4" s="1"/>
  <c r="I28" i="4" a="1"/>
  <c r="I28" i="4" s="1"/>
  <c r="H28" i="4" a="1"/>
  <c r="H28" i="4" s="1"/>
  <c r="G28" i="4" a="1"/>
  <c r="G28" i="4" s="1"/>
  <c r="L28" i="4" l="1"/>
  <c r="F30" i="4"/>
  <c r="K29" i="4" a="1"/>
  <c r="K29" i="4" s="1"/>
  <c r="J29" i="4" a="1"/>
  <c r="J29" i="4" s="1"/>
  <c r="I29" i="4" a="1"/>
  <c r="I29" i="4" s="1"/>
  <c r="H29" i="4" a="1"/>
  <c r="H29" i="4" s="1"/>
  <c r="G29" i="4" a="1"/>
  <c r="G29" i="4" s="1"/>
  <c r="L29" i="4" l="1"/>
  <c r="F31" i="4"/>
  <c r="K30" i="4" a="1"/>
  <c r="K30" i="4" s="1"/>
  <c r="J30" i="4" a="1"/>
  <c r="J30" i="4" s="1"/>
  <c r="I30" i="4" a="1"/>
  <c r="I30" i="4" s="1"/>
  <c r="H30" i="4" a="1"/>
  <c r="H30" i="4" s="1"/>
  <c r="G30" i="4" a="1"/>
  <c r="G30" i="4" s="1"/>
  <c r="L30" i="4" l="1"/>
  <c r="F32" i="4"/>
  <c r="K31" i="4" a="1"/>
  <c r="K31" i="4" s="1"/>
  <c r="J31" i="4" a="1"/>
  <c r="J31" i="4" s="1"/>
  <c r="I31" i="4" a="1"/>
  <c r="I31" i="4" s="1"/>
  <c r="H31" i="4" a="1"/>
  <c r="H31" i="4" s="1"/>
  <c r="G31" i="4" a="1"/>
  <c r="G31" i="4" s="1"/>
  <c r="L31" i="4" l="1"/>
  <c r="F33" i="4"/>
  <c r="K32" i="4" a="1"/>
  <c r="K32" i="4" s="1"/>
  <c r="J32" i="4" a="1"/>
  <c r="J32" i="4" s="1"/>
  <c r="I32" i="4" a="1"/>
  <c r="I32" i="4" s="1"/>
  <c r="H32" i="4" a="1"/>
  <c r="H32" i="4" s="1"/>
  <c r="G32" i="4" a="1"/>
  <c r="G32" i="4" s="1"/>
  <c r="L32" i="4" l="1"/>
  <c r="F34" i="4"/>
  <c r="K33" i="4" a="1"/>
  <c r="K33" i="4" s="1"/>
  <c r="J33" i="4" a="1"/>
  <c r="J33" i="4" s="1"/>
  <c r="I33" i="4" a="1"/>
  <c r="I33" i="4" s="1"/>
  <c r="H33" i="4" a="1"/>
  <c r="H33" i="4" s="1"/>
  <c r="G33" i="4" a="1"/>
  <c r="G33" i="4" s="1"/>
  <c r="L33" i="4" l="1"/>
  <c r="F35" i="4"/>
  <c r="K34" i="4" a="1"/>
  <c r="K34" i="4" s="1"/>
  <c r="J34" i="4" a="1"/>
  <c r="J34" i="4" s="1"/>
  <c r="I34" i="4" a="1"/>
  <c r="I34" i="4" s="1"/>
  <c r="H34" i="4" a="1"/>
  <c r="H34" i="4" s="1"/>
  <c r="G34" i="4" a="1"/>
  <c r="G34" i="4" s="1"/>
  <c r="L34" i="4" l="1"/>
  <c r="F36" i="4"/>
  <c r="K35" i="4" a="1"/>
  <c r="K35" i="4" s="1"/>
  <c r="J35" i="4" a="1"/>
  <c r="J35" i="4" s="1"/>
  <c r="I35" i="4" a="1"/>
  <c r="I35" i="4" s="1"/>
  <c r="H35" i="4" a="1"/>
  <c r="H35" i="4" s="1"/>
  <c r="G35" i="4" a="1"/>
  <c r="G35" i="4" s="1"/>
  <c r="L35" i="4" l="1"/>
  <c r="F37" i="4"/>
  <c r="K36" i="4" a="1"/>
  <c r="K36" i="4" s="1"/>
  <c r="J36" i="4" a="1"/>
  <c r="J36" i="4" s="1"/>
  <c r="I36" i="4" a="1"/>
  <c r="I36" i="4" s="1"/>
  <c r="H36" i="4" a="1"/>
  <c r="H36" i="4" s="1"/>
  <c r="G36" i="4" a="1"/>
  <c r="G36" i="4" s="1"/>
  <c r="L36" i="4" l="1"/>
  <c r="F38" i="4"/>
  <c r="K37" i="4" a="1"/>
  <c r="K37" i="4" s="1"/>
  <c r="J37" i="4" a="1"/>
  <c r="J37" i="4" s="1"/>
  <c r="I37" i="4" a="1"/>
  <c r="I37" i="4" s="1"/>
  <c r="H37" i="4" a="1"/>
  <c r="H37" i="4" s="1"/>
  <c r="G37" i="4" a="1"/>
  <c r="G37" i="4" s="1"/>
  <c r="L37" i="4" l="1"/>
  <c r="F39" i="4"/>
  <c r="K38" i="4" a="1"/>
  <c r="K38" i="4" s="1"/>
  <c r="J38" i="4" a="1"/>
  <c r="J38" i="4" s="1"/>
  <c r="I38" i="4" a="1"/>
  <c r="I38" i="4" s="1"/>
  <c r="H38" i="4" a="1"/>
  <c r="H38" i="4" s="1"/>
  <c r="G38" i="4" a="1"/>
  <c r="G38" i="4" s="1"/>
  <c r="L38" i="4" l="1"/>
  <c r="F40" i="4"/>
  <c r="K39" i="4" a="1"/>
  <c r="K39" i="4" s="1"/>
  <c r="J39" i="4" a="1"/>
  <c r="J39" i="4" s="1"/>
  <c r="I39" i="4" a="1"/>
  <c r="I39" i="4" s="1"/>
  <c r="H39" i="4" a="1"/>
  <c r="H39" i="4" s="1"/>
  <c r="G39" i="4" a="1"/>
  <c r="G39" i="4" s="1"/>
  <c r="L39" i="4" l="1"/>
  <c r="F41" i="4"/>
  <c r="K40" i="4" a="1"/>
  <c r="K40" i="4" s="1"/>
  <c r="J40" i="4" a="1"/>
  <c r="J40" i="4" s="1"/>
  <c r="I40" i="4" a="1"/>
  <c r="I40" i="4" s="1"/>
  <c r="H40" i="4" a="1"/>
  <c r="H40" i="4" s="1"/>
  <c r="G40" i="4" a="1"/>
  <c r="G40" i="4" s="1"/>
  <c r="L40" i="4" l="1"/>
  <c r="F42" i="4"/>
  <c r="K41" i="4" a="1"/>
  <c r="K41" i="4" s="1"/>
  <c r="J41" i="4" a="1"/>
  <c r="J41" i="4" s="1"/>
  <c r="I41" i="4" a="1"/>
  <c r="I41" i="4" s="1"/>
  <c r="H41" i="4" a="1"/>
  <c r="H41" i="4" s="1"/>
  <c r="G41" i="4" a="1"/>
  <c r="G41" i="4" s="1"/>
  <c r="L41" i="4" l="1"/>
  <c r="F43" i="4"/>
  <c r="K42" i="4" a="1"/>
  <c r="K42" i="4" s="1"/>
  <c r="J42" i="4" a="1"/>
  <c r="J42" i="4" s="1"/>
  <c r="I42" i="4" a="1"/>
  <c r="I42" i="4" s="1"/>
  <c r="H42" i="4" a="1"/>
  <c r="H42" i="4" s="1"/>
  <c r="G42" i="4" a="1"/>
  <c r="G42" i="4" s="1"/>
  <c r="L42" i="4" l="1"/>
  <c r="F44" i="4"/>
  <c r="K43" i="4" a="1"/>
  <c r="K43" i="4" s="1"/>
  <c r="J43" i="4" a="1"/>
  <c r="J43" i="4" s="1"/>
  <c r="I43" i="4" a="1"/>
  <c r="I43" i="4" s="1"/>
  <c r="H43" i="4" a="1"/>
  <c r="H43" i="4" s="1"/>
  <c r="G43" i="4" a="1"/>
  <c r="G43" i="4" s="1"/>
  <c r="L43" i="4" l="1"/>
  <c r="F45" i="4"/>
  <c r="K44" i="4" a="1"/>
  <c r="K44" i="4" s="1"/>
  <c r="J44" i="4" a="1"/>
  <c r="J44" i="4" s="1"/>
  <c r="I44" i="4" a="1"/>
  <c r="I44" i="4" s="1"/>
  <c r="H44" i="4" a="1"/>
  <c r="H44" i="4" s="1"/>
  <c r="G44" i="4" a="1"/>
  <c r="G44" i="4" s="1"/>
  <c r="L44" i="4" l="1"/>
  <c r="F46" i="4"/>
  <c r="K45" i="4" a="1"/>
  <c r="K45" i="4" s="1"/>
  <c r="J45" i="4" a="1"/>
  <c r="J45" i="4" s="1"/>
  <c r="I45" i="4" a="1"/>
  <c r="I45" i="4" s="1"/>
  <c r="H45" i="4" a="1"/>
  <c r="H45" i="4" s="1"/>
  <c r="G45" i="4" a="1"/>
  <c r="G45" i="4" s="1"/>
  <c r="L45" i="4" l="1"/>
  <c r="F47" i="4"/>
  <c r="K46" i="4" a="1"/>
  <c r="K46" i="4" s="1"/>
  <c r="J46" i="4" a="1"/>
  <c r="J46" i="4" s="1"/>
  <c r="I46" i="4" a="1"/>
  <c r="I46" i="4" s="1"/>
  <c r="H46" i="4" a="1"/>
  <c r="H46" i="4" s="1"/>
  <c r="G46" i="4" a="1"/>
  <c r="G46" i="4" s="1"/>
  <c r="L46" i="4" l="1"/>
  <c r="F48" i="4"/>
  <c r="K47" i="4" a="1"/>
  <c r="K47" i="4" s="1"/>
  <c r="J47" i="4" a="1"/>
  <c r="J47" i="4" s="1"/>
  <c r="I47" i="4" a="1"/>
  <c r="I47" i="4" s="1"/>
  <c r="H47" i="4" a="1"/>
  <c r="H47" i="4" s="1"/>
  <c r="G47" i="4" a="1"/>
  <c r="G47" i="4" s="1"/>
  <c r="L47" i="4" l="1"/>
  <c r="F49" i="4"/>
  <c r="K48" i="4" a="1"/>
  <c r="K48" i="4" s="1"/>
  <c r="J48" i="4" a="1"/>
  <c r="J48" i="4" s="1"/>
  <c r="I48" i="4" a="1"/>
  <c r="I48" i="4" s="1"/>
  <c r="H48" i="4" a="1"/>
  <c r="H48" i="4" s="1"/>
  <c r="G48" i="4" a="1"/>
  <c r="G48" i="4" s="1"/>
  <c r="L48" i="4" l="1"/>
  <c r="F50" i="4"/>
  <c r="K49" i="4" a="1"/>
  <c r="K49" i="4" s="1"/>
  <c r="J49" i="4" a="1"/>
  <c r="J49" i="4" s="1"/>
  <c r="I49" i="4" a="1"/>
  <c r="I49" i="4" s="1"/>
  <c r="H49" i="4" a="1"/>
  <c r="H49" i="4" s="1"/>
  <c r="G49" i="4" a="1"/>
  <c r="G49" i="4" s="1"/>
  <c r="L49" i="4" l="1"/>
  <c r="F51" i="4"/>
  <c r="K50" i="4" a="1"/>
  <c r="K50" i="4" s="1"/>
  <c r="J50" i="4" a="1"/>
  <c r="J50" i="4" s="1"/>
  <c r="I50" i="4" a="1"/>
  <c r="I50" i="4" s="1"/>
  <c r="H50" i="4" a="1"/>
  <c r="H50" i="4" s="1"/>
  <c r="G50" i="4" a="1"/>
  <c r="G50" i="4" s="1"/>
  <c r="L50" i="4" l="1"/>
  <c r="F52" i="4"/>
  <c r="K51" i="4" a="1"/>
  <c r="K51" i="4" s="1"/>
  <c r="J51" i="4" a="1"/>
  <c r="J51" i="4" s="1"/>
  <c r="I51" i="4" a="1"/>
  <c r="I51" i="4" s="1"/>
  <c r="H51" i="4" a="1"/>
  <c r="H51" i="4" s="1"/>
  <c r="G51" i="4" a="1"/>
  <c r="G51" i="4" s="1"/>
  <c r="L51" i="4" l="1"/>
  <c r="F53" i="4"/>
  <c r="K52" i="4" a="1"/>
  <c r="K52" i="4" s="1"/>
  <c r="J52" i="4" a="1"/>
  <c r="J52" i="4" s="1"/>
  <c r="I52" i="4" a="1"/>
  <c r="I52" i="4" s="1"/>
  <c r="H52" i="4" a="1"/>
  <c r="H52" i="4" s="1"/>
  <c r="G52" i="4" a="1"/>
  <c r="G52" i="4" s="1"/>
  <c r="L52" i="4" l="1"/>
  <c r="F54" i="4"/>
  <c r="K53" i="4" a="1"/>
  <c r="K53" i="4" s="1"/>
  <c r="J53" i="4" a="1"/>
  <c r="J53" i="4" s="1"/>
  <c r="I53" i="4" a="1"/>
  <c r="I53" i="4" s="1"/>
  <c r="H53" i="4" a="1"/>
  <c r="H53" i="4" s="1"/>
  <c r="G53" i="4" a="1"/>
  <c r="G53" i="4" s="1"/>
  <c r="L53" i="4" l="1"/>
  <c r="F55" i="4"/>
  <c r="K54" i="4" a="1"/>
  <c r="K54" i="4" s="1"/>
  <c r="J54" i="4" a="1"/>
  <c r="J54" i="4" s="1"/>
  <c r="I54" i="4" a="1"/>
  <c r="I54" i="4" s="1"/>
  <c r="H54" i="4" a="1"/>
  <c r="H54" i="4" s="1"/>
  <c r="G54" i="4" a="1"/>
  <c r="G54" i="4" s="1"/>
  <c r="L54" i="4" l="1"/>
  <c r="F56" i="4"/>
  <c r="K55" i="4" a="1"/>
  <c r="K55" i="4" s="1"/>
  <c r="J55" i="4" a="1"/>
  <c r="J55" i="4" s="1"/>
  <c r="I55" i="4" a="1"/>
  <c r="I55" i="4" s="1"/>
  <c r="H55" i="4" a="1"/>
  <c r="H55" i="4" s="1"/>
  <c r="G55" i="4" a="1"/>
  <c r="G55" i="4" s="1"/>
  <c r="L55" i="4" l="1"/>
  <c r="F57" i="4"/>
  <c r="K56" i="4" a="1"/>
  <c r="K56" i="4" s="1"/>
  <c r="J56" i="4" a="1"/>
  <c r="J56" i="4" s="1"/>
  <c r="I56" i="4" a="1"/>
  <c r="I56" i="4" s="1"/>
  <c r="H56" i="4" a="1"/>
  <c r="H56" i="4" s="1"/>
  <c r="G56" i="4" a="1"/>
  <c r="G56" i="4" s="1"/>
  <c r="L56" i="4" l="1"/>
  <c r="F58" i="4"/>
  <c r="K57" i="4" a="1"/>
  <c r="K57" i="4" s="1"/>
  <c r="J57" i="4" a="1"/>
  <c r="J57" i="4" s="1"/>
  <c r="I57" i="4" a="1"/>
  <c r="I57" i="4" s="1"/>
  <c r="H57" i="4" a="1"/>
  <c r="H57" i="4" s="1"/>
  <c r="G57" i="4" a="1"/>
  <c r="G57" i="4" s="1"/>
  <c r="L57" i="4" l="1"/>
  <c r="F59" i="4"/>
  <c r="K58" i="4" a="1"/>
  <c r="K58" i="4" s="1"/>
  <c r="J58" i="4" a="1"/>
  <c r="J58" i="4" s="1"/>
  <c r="I58" i="4" a="1"/>
  <c r="I58" i="4" s="1"/>
  <c r="H58" i="4" a="1"/>
  <c r="H58" i="4" s="1"/>
  <c r="G58" i="4" a="1"/>
  <c r="G58" i="4" s="1"/>
  <c r="L58" i="4" l="1"/>
  <c r="F60" i="4"/>
  <c r="K59" i="4" a="1"/>
  <c r="K59" i="4" s="1"/>
  <c r="J59" i="4" a="1"/>
  <c r="J59" i="4" s="1"/>
  <c r="I59" i="4" a="1"/>
  <c r="I59" i="4" s="1"/>
  <c r="H59" i="4" a="1"/>
  <c r="H59" i="4" s="1"/>
  <c r="G59" i="4" a="1"/>
  <c r="G59" i="4" s="1"/>
  <c r="L59" i="4" l="1"/>
  <c r="F61" i="4"/>
  <c r="K60" i="4" a="1"/>
  <c r="K60" i="4" s="1"/>
  <c r="J60" i="4" a="1"/>
  <c r="J60" i="4" s="1"/>
  <c r="I60" i="4" a="1"/>
  <c r="I60" i="4" s="1"/>
  <c r="H60" i="4" a="1"/>
  <c r="H60" i="4" s="1"/>
  <c r="G60" i="4" a="1"/>
  <c r="G60" i="4" s="1"/>
  <c r="L60" i="4" l="1"/>
  <c r="F62" i="4"/>
  <c r="K61" i="4" a="1"/>
  <c r="K61" i="4" s="1"/>
  <c r="J61" i="4" a="1"/>
  <c r="J61" i="4" s="1"/>
  <c r="I61" i="4" a="1"/>
  <c r="I61" i="4" s="1"/>
  <c r="H61" i="4" a="1"/>
  <c r="H61" i="4" s="1"/>
  <c r="G61" i="4" a="1"/>
  <c r="G61" i="4" s="1"/>
  <c r="L61" i="4" l="1"/>
  <c r="K62" i="4" a="1"/>
  <c r="K62" i="4" s="1"/>
  <c r="J62" i="4" a="1"/>
  <c r="J62" i="4" s="1"/>
  <c r="I62" i="4" a="1"/>
  <c r="I62" i="4" s="1"/>
  <c r="H62" i="4" a="1"/>
  <c r="H62" i="4" s="1"/>
  <c r="G62" i="4" a="1"/>
  <c r="G62" i="4" s="1"/>
  <c r="L62" i="4" l="1"/>
  <c r="D7" i="4"/>
  <c r="C8" i="1" s="1"/>
  <c r="D8" i="1" s="1"/>
  <c r="D8" i="4"/>
  <c r="C9" i="1" s="1"/>
  <c r="D9" i="1" s="1"/>
  <c r="D9" i="4"/>
  <c r="C10" i="1" s="1"/>
  <c r="D10" i="1" s="1"/>
  <c r="D10" i="4"/>
  <c r="C11" i="1" s="1"/>
  <c r="D11" i="1" s="1"/>
  <c r="D11" i="4"/>
  <c r="C12" i="1" s="1"/>
  <c r="D12" i="1" s="1"/>
</calcChain>
</file>

<file path=xl/sharedStrings.xml><?xml version="1.0" encoding="utf-8"?>
<sst xmlns="http://schemas.openxmlformats.org/spreadsheetml/2006/main" count="59" uniqueCount="40">
  <si>
    <t>Select start date</t>
  </si>
  <si>
    <t>Select index</t>
  </si>
  <si>
    <t>Nifty 100 TRI</t>
  </si>
  <si>
    <t>Capital</t>
  </si>
  <si>
    <t>Notes</t>
  </si>
  <si>
    <t>Value</t>
  </si>
  <si>
    <t>5Y CAGR</t>
  </si>
  <si>
    <t>Enter in light green cells only</t>
  </si>
  <si>
    <t>Lumpsum</t>
  </si>
  <si>
    <t>This is an analysis of past data and should not be seen as an indication of future performance</t>
  </si>
  <si>
    <t>6M STP</t>
  </si>
  <si>
    <t>12M STP</t>
  </si>
  <si>
    <t>18M STP</t>
  </si>
  <si>
    <t>24M STP</t>
  </si>
  <si>
    <t>Date</t>
  </si>
  <si>
    <t>Nifty 500 TRI</t>
  </si>
  <si>
    <t>Nifty Midcap 150 TRI</t>
  </si>
  <si>
    <t>Nifty Smallcap 250 TRI</t>
  </si>
  <si>
    <t>NIFTY Ultra Short Duration Debt Index</t>
  </si>
  <si>
    <t>Start date dropdown</t>
  </si>
  <si>
    <t>Start date</t>
  </si>
  <si>
    <t>6M EQ Inv</t>
  </si>
  <si>
    <t>6M DT Inv</t>
  </si>
  <si>
    <t>EQ Units</t>
  </si>
  <si>
    <t>EQ Units sum</t>
  </si>
  <si>
    <t>DT Units</t>
  </si>
  <si>
    <t>DT Units sum</t>
  </si>
  <si>
    <t>12M EQ Inv</t>
  </si>
  <si>
    <t>12M DT Inv</t>
  </si>
  <si>
    <t>18M EQ Inv</t>
  </si>
  <si>
    <t>18M DT Inv</t>
  </si>
  <si>
    <t>24M EQ Inv</t>
  </si>
  <si>
    <t>24M DT Inv</t>
  </si>
  <si>
    <t>End date</t>
  </si>
  <si>
    <t>Final value</t>
  </si>
  <si>
    <t>Disclaimer</t>
  </si>
  <si>
    <t>The data provided in this Excel workbook are for illustrative purposes only. The illustrations &amp; data are not recommendatory in nature and does not constitute advice.</t>
  </si>
  <si>
    <t>The returns shown in this Excel workbook are not guaranteed and is not to be construed as return investors may get.</t>
  </si>
  <si>
    <t>Any conclusion that investors may arrive at is based on their own understanding. Please read the policy documents in detail before making any decision.</t>
  </si>
  <si>
    <t>General disclaimers &amp; disclosures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</si>
</sst>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\ yyyy"/>
    <numFmt numFmtId="165" formatCode="d\ mmmm\ yyyy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scheme val="minor"/>
    </font>
    <font>
      <b/>
      <sz val="10"/>
      <color theme="1"/>
      <name val="Arial"/>
      <scheme val="minor"/>
    </font>
    <font>
      <u/>
      <sz val="10"/>
      <color theme="10"/>
      <name val="Arial"/>
      <scheme val="minor"/>
    </font>
    <font>
      <b/>
      <sz val="10"/>
      <color rgb="FF000000"/>
      <name val="Arial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164" fontId="1" fillId="0" borderId="0" xfId="0" applyNumberFormat="1" applyFont="1"/>
    <xf numFmtId="3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65" fontId="1" fillId="0" borderId="0" xfId="0" applyNumberFormat="1" applyFont="1"/>
    <xf numFmtId="3" fontId="1" fillId="0" borderId="1" xfId="0" applyNumberFormat="1" applyFont="1" applyBorder="1"/>
    <xf numFmtId="10" fontId="1" fillId="0" borderId="1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2" xfId="0" applyNumberFormat="1" applyFont="1" applyBorder="1"/>
    <xf numFmtId="10" fontId="1" fillId="0" borderId="2" xfId="0" applyNumberFormat="1" applyFont="1" applyBorder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 readingOrder="1"/>
    </xf>
    <xf numFmtId="0" fontId="5" fillId="0" borderId="4" xfId="0" applyFont="1" applyBorder="1" applyAlignment="1">
      <alignment horizontal="center" readingOrder="1"/>
    </xf>
    <xf numFmtId="0" fontId="5" fillId="0" borderId="5" xfId="0" applyFont="1" applyBorder="1" applyAlignment="1">
      <alignment horizontal="center" readingOrder="1"/>
    </xf>
    <xf numFmtId="0" fontId="6" fillId="0" borderId="6" xfId="0" applyFont="1" applyBorder="1" applyAlignment="1">
      <alignment horizontal="left" readingOrder="1"/>
    </xf>
    <xf numFmtId="0" fontId="6" fillId="0" borderId="0" xfId="0" applyFont="1" applyAlignment="1">
      <alignment horizontal="left" readingOrder="1"/>
    </xf>
    <xf numFmtId="0" fontId="6" fillId="0" borderId="7" xfId="0" applyFont="1" applyBorder="1" applyAlignment="1">
      <alignment horizontal="left" readingOrder="1"/>
    </xf>
    <xf numFmtId="0" fontId="4" fillId="0" borderId="8" xfId="1" applyBorder="1" applyAlignment="1">
      <alignment horizontal="left" readingOrder="1"/>
    </xf>
    <xf numFmtId="0" fontId="4" fillId="0" borderId="9" xfId="1" applyBorder="1" applyAlignment="1">
      <alignment horizontal="left" readingOrder="1"/>
    </xf>
    <xf numFmtId="0" fontId="4" fillId="0" borderId="10" xfId="1" applyBorder="1" applyAlignment="1">
      <alignment horizontal="left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10</xdr:col>
      <xdr:colOff>381000</xdr:colOff>
      <xdr:row>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6B69AE-4DA0-442B-8148-8D3ACF514CC9}"/>
            </a:ext>
            <a:ext uri="{147F2762-F138-4A5C-976F-8EAC2B608ADB}">
              <a16:predDERef xmlns:a16="http://schemas.microsoft.com/office/drawing/2014/main" pred="{95418068-13AD-4C6A-A07E-78E1783D1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5700" y="200025"/>
          <a:ext cx="457200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primeinvestor.in/disclosures-and-disclaime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L21"/>
  <sheetViews>
    <sheetView showGridLines="0" tabSelected="1" workbookViewId="0">
      <selection activeCell="N21" sqref="N21"/>
    </sheetView>
  </sheetViews>
  <sheetFormatPr defaultColWidth="12.5546875" defaultRowHeight="15.75" customHeight="1" x14ac:dyDescent="0.25"/>
  <cols>
    <col min="1" max="1" width="3.6640625" customWidth="1"/>
    <col min="2" max="2" width="14.33203125" style="12" bestFit="1" customWidth="1"/>
    <col min="3" max="3" width="12.33203125" customWidth="1"/>
  </cols>
  <sheetData>
    <row r="2" spans="2:12" ht="13.2" x14ac:dyDescent="0.25">
      <c r="B2" s="13" t="s">
        <v>0</v>
      </c>
      <c r="C2" s="24">
        <v>38443</v>
      </c>
      <c r="D2" s="24"/>
    </row>
    <row r="3" spans="2:12" ht="13.2" x14ac:dyDescent="0.25">
      <c r="B3" s="13" t="s">
        <v>1</v>
      </c>
      <c r="C3" s="25" t="s">
        <v>2</v>
      </c>
      <c r="D3" s="25"/>
    </row>
    <row r="5" spans="2:12" ht="15.75" customHeight="1" x14ac:dyDescent="0.25">
      <c r="B5" s="13" t="s">
        <v>3</v>
      </c>
      <c r="C5" s="26">
        <v>10000000</v>
      </c>
      <c r="D5" s="26"/>
    </row>
    <row r="6" spans="2:12" ht="15.75" customHeight="1" x14ac:dyDescent="0.25">
      <c r="B6" s="14"/>
      <c r="C6" s="9"/>
      <c r="D6" s="9"/>
      <c r="F6" s="15" t="s">
        <v>4</v>
      </c>
      <c r="G6" s="16"/>
      <c r="H6" s="16"/>
      <c r="I6" s="16"/>
      <c r="J6" s="16"/>
      <c r="K6" s="17"/>
    </row>
    <row r="7" spans="2:12" ht="13.2" x14ac:dyDescent="0.25">
      <c r="C7" s="13" t="s">
        <v>5</v>
      </c>
      <c r="D7" s="13" t="s">
        <v>6</v>
      </c>
      <c r="F7" s="18" t="s">
        <v>7</v>
      </c>
      <c r="G7" s="19"/>
      <c r="H7" s="19"/>
      <c r="I7" s="19"/>
      <c r="J7" s="19"/>
      <c r="K7" s="20"/>
    </row>
    <row r="8" spans="2:12" ht="12.75" customHeight="1" x14ac:dyDescent="0.25">
      <c r="B8" s="13" t="s">
        <v>8</v>
      </c>
      <c r="C8" s="10">
        <f>Worksheet!D7</f>
        <v>27393103.192657489</v>
      </c>
      <c r="D8" s="11">
        <f t="shared" ref="D8:D12" si="0">(C8/$C$5)^(1/5)-1</f>
        <v>0.22328667957479653</v>
      </c>
      <c r="F8" s="21" t="s">
        <v>9</v>
      </c>
      <c r="G8" s="22"/>
      <c r="H8" s="22"/>
      <c r="I8" s="22"/>
      <c r="J8" s="22"/>
      <c r="K8" s="23"/>
    </row>
    <row r="9" spans="2:12" ht="13.2" x14ac:dyDescent="0.25">
      <c r="B9" s="13" t="s">
        <v>10</v>
      </c>
      <c r="C9" s="7">
        <f>Worksheet!D8</f>
        <v>26445863.723793987</v>
      </c>
      <c r="D9" s="8">
        <f t="shared" si="0"/>
        <v>0.21470704734739576</v>
      </c>
    </row>
    <row r="10" spans="2:12" ht="13.2" x14ac:dyDescent="0.25">
      <c r="B10" s="13" t="s">
        <v>11</v>
      </c>
      <c r="C10" s="7">
        <f>Worksheet!D9</f>
        <v>23756104.101463605</v>
      </c>
      <c r="D10" s="8">
        <f t="shared" si="0"/>
        <v>0.18892660071066048</v>
      </c>
    </row>
    <row r="11" spans="2:12" ht="13.2" x14ac:dyDescent="0.25">
      <c r="B11" s="13" t="s">
        <v>12</v>
      </c>
      <c r="C11" s="7">
        <f>Worksheet!D10</f>
        <v>22015316.843234245</v>
      </c>
      <c r="D11" s="8">
        <f t="shared" si="0"/>
        <v>0.17096789517633559</v>
      </c>
    </row>
    <row r="12" spans="2:12" ht="13.2" x14ac:dyDescent="0.25">
      <c r="B12" s="13" t="s">
        <v>13</v>
      </c>
      <c r="C12" s="7">
        <f>Worksheet!D11</f>
        <v>20538304.88816392</v>
      </c>
      <c r="D12" s="8">
        <f t="shared" si="0"/>
        <v>0.1548163374671041</v>
      </c>
    </row>
    <row r="15" spans="2:12" ht="15.75" customHeight="1" thickBot="1" x14ac:dyDescent="0.3"/>
    <row r="16" spans="2:12" ht="15.75" customHeight="1" x14ac:dyDescent="0.25">
      <c r="B16" s="27" t="s">
        <v>35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</row>
    <row r="17" spans="2:12" ht="15.75" customHeight="1" x14ac:dyDescent="0.25"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2"/>
    </row>
    <row r="18" spans="2:12" ht="15.75" customHeight="1" x14ac:dyDescent="0.25">
      <c r="B18" s="30" t="s">
        <v>36</v>
      </c>
      <c r="C18" s="31"/>
      <c r="D18" s="31"/>
      <c r="E18" s="31"/>
      <c r="F18" s="31"/>
      <c r="G18" s="31"/>
      <c r="H18" s="31"/>
      <c r="I18" s="31"/>
      <c r="J18" s="31"/>
      <c r="K18" s="31"/>
      <c r="L18" s="32"/>
    </row>
    <row r="19" spans="2:12" ht="15.75" customHeight="1" x14ac:dyDescent="0.25">
      <c r="B19" s="30" t="s">
        <v>37</v>
      </c>
      <c r="C19" s="31"/>
      <c r="D19" s="31"/>
      <c r="E19" s="31"/>
      <c r="F19" s="31"/>
      <c r="G19" s="31"/>
      <c r="H19" s="31"/>
      <c r="I19" s="31"/>
      <c r="J19" s="31"/>
      <c r="K19" s="31"/>
      <c r="L19" s="32"/>
    </row>
    <row r="20" spans="2:12" ht="15.75" customHeight="1" x14ac:dyDescent="0.25">
      <c r="B20" s="30" t="s">
        <v>38</v>
      </c>
      <c r="C20" s="31"/>
      <c r="D20" s="31"/>
      <c r="E20" s="31"/>
      <c r="F20" s="31"/>
      <c r="G20" s="31"/>
      <c r="H20" s="31"/>
      <c r="I20" s="31"/>
      <c r="J20" s="31"/>
      <c r="K20" s="31"/>
      <c r="L20" s="32"/>
    </row>
    <row r="21" spans="2:12" ht="15.75" customHeight="1" thickBot="1" x14ac:dyDescent="0.3">
      <c r="B21" s="33" t="s">
        <v>39</v>
      </c>
      <c r="C21" s="34"/>
      <c r="D21" s="34"/>
      <c r="E21" s="34"/>
      <c r="F21" s="34"/>
      <c r="G21" s="34"/>
      <c r="H21" s="34"/>
      <c r="I21" s="34"/>
      <c r="J21" s="34"/>
      <c r="K21" s="34"/>
      <c r="L21" s="35"/>
    </row>
  </sheetData>
  <mergeCells count="12">
    <mergeCell ref="B21:L21"/>
    <mergeCell ref="B16:L16"/>
    <mergeCell ref="B17:L17"/>
    <mergeCell ref="B18:L18"/>
    <mergeCell ref="B19:L19"/>
    <mergeCell ref="B20:L20"/>
    <mergeCell ref="F6:K6"/>
    <mergeCell ref="F7:K7"/>
    <mergeCell ref="F8:K8"/>
    <mergeCell ref="C2:D2"/>
    <mergeCell ref="C3:D3"/>
    <mergeCell ref="C5:D5"/>
  </mergeCells>
  <hyperlinks>
    <hyperlink ref="B21" r:id="rId1" xr:uid="{3C430736-8FF2-4443-B847-8333A44E9BD7}"/>
  </hyperlinks>
  <pageMargins left="0" right="0" top="0" bottom="0" header="0" footer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1000000}">
          <x14:formula1>
            <xm:f>Worksheet!$G$1:$J$1</xm:f>
          </x14:formula1>
          <xm:sqref>C3</xm:sqref>
        </x14:dataValidation>
        <x14:dataValidation type="list" allowBlank="1" showErrorMessage="1" xr:uid="{00000000-0002-0000-0000-000000000000}">
          <x14:formula1>
            <xm:f>Worksheet!$A$2:$A1000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2.5546875" defaultRowHeight="15.75" customHeight="1" x14ac:dyDescent="0.25"/>
  <cols>
    <col min="1" max="1" width="14.6640625" style="1" customWidth="1"/>
  </cols>
  <sheetData>
    <row r="1" spans="1:26" x14ac:dyDescent="0.25">
      <c r="A1" s="4" t="s">
        <v>14</v>
      </c>
      <c r="B1" s="4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5">
      <c r="A2" s="1">
        <v>38443</v>
      </c>
      <c r="B2" s="3">
        <v>2158.39</v>
      </c>
      <c r="C2" s="3">
        <v>2250.1</v>
      </c>
      <c r="D2" s="3">
        <v>1000</v>
      </c>
      <c r="E2" s="3">
        <v>1000</v>
      </c>
      <c r="F2" s="3">
        <v>1233.02</v>
      </c>
      <c r="I2" s="1"/>
    </row>
    <row r="3" spans="1:26" x14ac:dyDescent="0.25">
      <c r="A3" s="1">
        <v>38473</v>
      </c>
      <c r="B3" s="3">
        <v>1988.57</v>
      </c>
      <c r="C3" s="3">
        <v>2105.2600000000002</v>
      </c>
      <c r="D3" s="3">
        <v>981.09</v>
      </c>
      <c r="E3" s="3">
        <v>994.3</v>
      </c>
      <c r="F3" s="3">
        <v>1238.58</v>
      </c>
      <c r="I3" s="1"/>
    </row>
    <row r="4" spans="1:26" x14ac:dyDescent="0.25">
      <c r="A4" s="1">
        <v>38504</v>
      </c>
      <c r="B4" s="3">
        <v>2184.4899999999998</v>
      </c>
      <c r="C4" s="3">
        <v>2295.7800000000002</v>
      </c>
      <c r="D4" s="3">
        <v>1062.94</v>
      </c>
      <c r="E4" s="3">
        <v>1119.01</v>
      </c>
      <c r="F4" s="3">
        <v>1244.6500000000001</v>
      </c>
      <c r="I4" s="1"/>
    </row>
    <row r="5" spans="1:26" x14ac:dyDescent="0.25">
      <c r="A5" s="1">
        <v>38534</v>
      </c>
      <c r="B5" s="3">
        <v>2312.87</v>
      </c>
      <c r="C5" s="3">
        <v>2396.5500000000002</v>
      </c>
      <c r="D5" s="3">
        <v>1080.5999999999999</v>
      </c>
      <c r="E5" s="3">
        <v>1144.06</v>
      </c>
      <c r="F5" s="3">
        <v>1249.93</v>
      </c>
      <c r="I5" s="1"/>
    </row>
    <row r="6" spans="1:26" x14ac:dyDescent="0.25">
      <c r="A6" s="1">
        <v>38565</v>
      </c>
      <c r="B6" s="3">
        <v>2446.4299999999998</v>
      </c>
      <c r="C6" s="3">
        <v>2561.41</v>
      </c>
      <c r="D6" s="3">
        <v>1197.4000000000001</v>
      </c>
      <c r="E6" s="3">
        <v>1266.6199999999999</v>
      </c>
      <c r="F6" s="3">
        <v>1255.82</v>
      </c>
      <c r="I6" s="1"/>
    </row>
    <row r="7" spans="1:26" x14ac:dyDescent="0.25">
      <c r="A7" s="1">
        <v>38596</v>
      </c>
      <c r="B7" s="3">
        <v>2545.31</v>
      </c>
      <c r="C7" s="3">
        <v>2702.08</v>
      </c>
      <c r="D7" s="3">
        <v>1311.09</v>
      </c>
      <c r="E7" s="3">
        <v>1494.71</v>
      </c>
      <c r="F7" s="3">
        <v>1262.33</v>
      </c>
      <c r="I7" s="1"/>
    </row>
    <row r="8" spans="1:26" x14ac:dyDescent="0.25">
      <c r="A8" s="1">
        <v>38626</v>
      </c>
      <c r="B8" s="3">
        <v>2742.09</v>
      </c>
      <c r="C8" s="3">
        <v>2873.2</v>
      </c>
      <c r="D8" s="3">
        <v>1352.88</v>
      </c>
      <c r="E8" s="3">
        <v>1480.63</v>
      </c>
      <c r="F8" s="3">
        <v>1267.47</v>
      </c>
      <c r="I8" s="1"/>
    </row>
    <row r="9" spans="1:26" x14ac:dyDescent="0.25">
      <c r="A9" s="1">
        <v>38657</v>
      </c>
      <c r="B9" s="3">
        <v>2508.79</v>
      </c>
      <c r="C9" s="3">
        <v>2635.46</v>
      </c>
      <c r="D9" s="3">
        <v>1243.79</v>
      </c>
      <c r="E9" s="3">
        <v>1341.5</v>
      </c>
      <c r="F9" s="3">
        <v>1273.23</v>
      </c>
      <c r="I9" s="1"/>
    </row>
    <row r="10" spans="1:26" x14ac:dyDescent="0.25">
      <c r="A10" s="1">
        <v>38687</v>
      </c>
      <c r="B10" s="3">
        <v>2832.95</v>
      </c>
      <c r="C10" s="3">
        <v>2961.97</v>
      </c>
      <c r="D10" s="3">
        <v>1366.01</v>
      </c>
      <c r="E10" s="3">
        <v>1486.23</v>
      </c>
      <c r="F10" s="3">
        <v>1278.1199999999999</v>
      </c>
      <c r="I10" s="1"/>
    </row>
    <row r="11" spans="1:26" x14ac:dyDescent="0.25">
      <c r="A11" s="1">
        <v>38718</v>
      </c>
      <c r="B11" s="3">
        <v>2981.26</v>
      </c>
      <c r="C11" s="3">
        <v>3115.58</v>
      </c>
      <c r="D11" s="3">
        <v>1433.61</v>
      </c>
      <c r="E11" s="3">
        <v>1557.6</v>
      </c>
      <c r="F11" s="3">
        <v>1284.1600000000001</v>
      </c>
      <c r="I11" s="1"/>
    </row>
    <row r="12" spans="1:26" x14ac:dyDescent="0.25">
      <c r="A12" s="1">
        <v>38749</v>
      </c>
      <c r="B12" s="3">
        <v>3125.53</v>
      </c>
      <c r="C12" s="3">
        <v>3246.51</v>
      </c>
      <c r="D12" s="3">
        <v>1515.61</v>
      </c>
      <c r="E12" s="3">
        <v>1611.62</v>
      </c>
      <c r="F12" s="3">
        <v>1288.8699999999999</v>
      </c>
      <c r="I12" s="1"/>
    </row>
    <row r="13" spans="1:26" x14ac:dyDescent="0.25">
      <c r="A13" s="1">
        <v>38777</v>
      </c>
      <c r="B13" s="3">
        <v>3281.8</v>
      </c>
      <c r="C13" s="3">
        <v>3425.48</v>
      </c>
      <c r="D13" s="3">
        <v>1596.38</v>
      </c>
      <c r="E13" s="3">
        <v>1649.49</v>
      </c>
      <c r="F13" s="3">
        <v>1294.94</v>
      </c>
      <c r="I13" s="1"/>
    </row>
    <row r="14" spans="1:26" x14ac:dyDescent="0.25">
      <c r="A14" s="1">
        <v>38808</v>
      </c>
      <c r="B14" s="3">
        <v>3562.96</v>
      </c>
      <c r="C14" s="3">
        <v>3696.06</v>
      </c>
      <c r="D14" s="3">
        <v>1747.55</v>
      </c>
      <c r="E14" s="3">
        <v>1786.61</v>
      </c>
      <c r="F14" s="3">
        <v>1304.4000000000001</v>
      </c>
      <c r="I14" s="1"/>
    </row>
    <row r="15" spans="1:26" x14ac:dyDescent="0.25">
      <c r="A15" s="1">
        <v>38838</v>
      </c>
      <c r="B15" s="3">
        <v>3739.19</v>
      </c>
      <c r="C15" s="3">
        <v>3893.58</v>
      </c>
      <c r="D15" s="3">
        <v>1875.18</v>
      </c>
      <c r="E15" s="3">
        <v>2005.92</v>
      </c>
      <c r="F15" s="3">
        <v>1316.07</v>
      </c>
      <c r="I15" s="1"/>
    </row>
    <row r="16" spans="1:26" x14ac:dyDescent="0.25">
      <c r="A16" s="1">
        <v>38869</v>
      </c>
      <c r="B16" s="3">
        <v>3116.55</v>
      </c>
      <c r="C16" s="3">
        <v>3243.78</v>
      </c>
      <c r="D16" s="3">
        <v>1547.2</v>
      </c>
      <c r="E16" s="3">
        <v>1796.58</v>
      </c>
      <c r="F16" s="3">
        <v>1322.63</v>
      </c>
      <c r="I16" s="1"/>
    </row>
    <row r="17" spans="1:9" x14ac:dyDescent="0.25">
      <c r="A17" s="1">
        <v>38899</v>
      </c>
      <c r="B17" s="3">
        <v>3243.63</v>
      </c>
      <c r="C17" s="3">
        <v>3270.48</v>
      </c>
      <c r="D17" s="3">
        <v>1413.33</v>
      </c>
      <c r="E17" s="3">
        <v>1592</v>
      </c>
      <c r="F17" s="3">
        <v>1328.56</v>
      </c>
      <c r="I17" s="1"/>
    </row>
    <row r="18" spans="1:9" x14ac:dyDescent="0.25">
      <c r="A18" s="1">
        <v>38930</v>
      </c>
      <c r="B18" s="3">
        <v>3271.09</v>
      </c>
      <c r="C18" s="3">
        <v>3273.66</v>
      </c>
      <c r="D18" s="3">
        <v>1369.78</v>
      </c>
      <c r="E18" s="3">
        <v>1570.34</v>
      </c>
      <c r="F18" s="3">
        <v>1337.3</v>
      </c>
      <c r="I18" s="1"/>
    </row>
    <row r="19" spans="1:9" x14ac:dyDescent="0.25">
      <c r="A19" s="1">
        <v>38961</v>
      </c>
      <c r="B19" s="3">
        <v>3593.57</v>
      </c>
      <c r="C19" s="3">
        <v>3623.73</v>
      </c>
      <c r="D19" s="3">
        <v>1554.42</v>
      </c>
      <c r="E19" s="3">
        <v>1765.31</v>
      </c>
      <c r="F19" s="3">
        <v>1345.04</v>
      </c>
      <c r="I19" s="1"/>
    </row>
    <row r="20" spans="1:9" x14ac:dyDescent="0.25">
      <c r="A20" s="1">
        <v>38991</v>
      </c>
      <c r="B20" s="3">
        <v>3778.82</v>
      </c>
      <c r="C20" s="3">
        <v>3837.28</v>
      </c>
      <c r="D20" s="3">
        <v>1656.73</v>
      </c>
      <c r="E20" s="3">
        <v>1867.45</v>
      </c>
      <c r="F20" s="3">
        <v>1352.16</v>
      </c>
      <c r="I20" s="1"/>
    </row>
    <row r="21" spans="1:9" x14ac:dyDescent="0.25">
      <c r="A21" s="1">
        <v>39022</v>
      </c>
      <c r="B21" s="3">
        <v>3967.2</v>
      </c>
      <c r="C21" s="3">
        <v>4021.16</v>
      </c>
      <c r="D21" s="3">
        <v>1739.51</v>
      </c>
      <c r="E21" s="3">
        <v>1966.45</v>
      </c>
      <c r="F21" s="3">
        <v>1359.59</v>
      </c>
      <c r="I21" s="1"/>
    </row>
    <row r="22" spans="1:9" x14ac:dyDescent="0.25">
      <c r="A22" s="1">
        <v>39052</v>
      </c>
      <c r="B22" s="3">
        <v>4201.46</v>
      </c>
      <c r="C22" s="3">
        <v>4264.54</v>
      </c>
      <c r="D22" s="3">
        <v>1825.72</v>
      </c>
      <c r="E22" s="3">
        <v>2027.17</v>
      </c>
      <c r="F22" s="3">
        <v>1368.21</v>
      </c>
      <c r="I22" s="1"/>
    </row>
    <row r="23" spans="1:9" x14ac:dyDescent="0.25">
      <c r="A23" s="1">
        <v>39083</v>
      </c>
      <c r="B23" s="3">
        <v>4181.05</v>
      </c>
      <c r="C23" s="3">
        <v>4242.18</v>
      </c>
      <c r="D23" s="3">
        <v>1842.1</v>
      </c>
      <c r="E23" s="3">
        <v>2069.3000000000002</v>
      </c>
      <c r="F23" s="3">
        <v>1372.9</v>
      </c>
      <c r="I23" s="1"/>
    </row>
    <row r="24" spans="1:9" x14ac:dyDescent="0.25">
      <c r="A24" s="1">
        <v>39114</v>
      </c>
      <c r="B24" s="3">
        <v>4356.72</v>
      </c>
      <c r="C24" s="3">
        <v>4420.9399999999996</v>
      </c>
      <c r="D24" s="3">
        <v>1926.74</v>
      </c>
      <c r="E24" s="3">
        <v>2228.5100000000002</v>
      </c>
      <c r="F24" s="3">
        <v>1382.2</v>
      </c>
      <c r="I24" s="1"/>
    </row>
    <row r="25" spans="1:9" x14ac:dyDescent="0.25">
      <c r="A25" s="1">
        <v>39142</v>
      </c>
      <c r="B25" s="3">
        <v>4016.08</v>
      </c>
      <c r="C25" s="3">
        <v>4058.6</v>
      </c>
      <c r="D25" s="3">
        <v>1761.71</v>
      </c>
      <c r="E25" s="3">
        <v>2063.1</v>
      </c>
      <c r="F25" s="3">
        <v>1388.73</v>
      </c>
      <c r="I25" s="1"/>
    </row>
    <row r="26" spans="1:9" x14ac:dyDescent="0.25">
      <c r="A26" s="1">
        <v>39173</v>
      </c>
      <c r="B26" s="3">
        <v>4045.54</v>
      </c>
      <c r="C26" s="3">
        <v>4065.63</v>
      </c>
      <c r="D26" s="3">
        <v>1728.99</v>
      </c>
      <c r="E26" s="3">
        <v>1998.31</v>
      </c>
      <c r="F26" s="3">
        <v>1400.01</v>
      </c>
      <c r="I26" s="1"/>
    </row>
    <row r="27" spans="1:9" x14ac:dyDescent="0.25">
      <c r="A27" s="1">
        <v>39203</v>
      </c>
      <c r="B27" s="3">
        <v>4342.09</v>
      </c>
      <c r="C27" s="3">
        <v>4369.88</v>
      </c>
      <c r="D27" s="3">
        <v>1862.78</v>
      </c>
      <c r="E27" s="3">
        <v>2159.75</v>
      </c>
      <c r="F27" s="3">
        <v>1412.36</v>
      </c>
      <c r="I27" s="1"/>
    </row>
    <row r="28" spans="1:9" x14ac:dyDescent="0.25">
      <c r="A28" s="1">
        <v>39234</v>
      </c>
      <c r="B28" s="3">
        <v>4583.58</v>
      </c>
      <c r="C28" s="3">
        <v>4625.49</v>
      </c>
      <c r="D28" s="3">
        <v>1990.5</v>
      </c>
      <c r="E28" s="3">
        <v>2331.77</v>
      </c>
      <c r="F28" s="3">
        <v>1428.17</v>
      </c>
      <c r="I28" s="1"/>
    </row>
    <row r="29" spans="1:9" x14ac:dyDescent="0.25">
      <c r="A29" s="1">
        <v>39264</v>
      </c>
      <c r="B29" s="3">
        <v>4659.1400000000003</v>
      </c>
      <c r="C29" s="3">
        <v>4700.21</v>
      </c>
      <c r="D29" s="3">
        <v>2079.09</v>
      </c>
      <c r="E29" s="3">
        <v>2424.35</v>
      </c>
      <c r="F29" s="3">
        <v>1439.23</v>
      </c>
      <c r="I29" s="1"/>
    </row>
    <row r="30" spans="1:9" x14ac:dyDescent="0.25">
      <c r="A30" s="1">
        <v>39295</v>
      </c>
      <c r="B30" s="3">
        <v>4667.7</v>
      </c>
      <c r="C30" s="3">
        <v>4710.2</v>
      </c>
      <c r="D30" s="3">
        <v>2058.52</v>
      </c>
      <c r="E30" s="3">
        <v>2398.46</v>
      </c>
      <c r="F30" s="3">
        <v>1452.66</v>
      </c>
      <c r="I30" s="1"/>
    </row>
    <row r="31" spans="1:9" x14ac:dyDescent="0.25">
      <c r="A31" s="1">
        <v>39326</v>
      </c>
      <c r="B31" s="3">
        <v>4799.32</v>
      </c>
      <c r="C31" s="3">
        <v>4824.49</v>
      </c>
      <c r="D31" s="3">
        <v>2106.2800000000002</v>
      </c>
      <c r="E31" s="3">
        <v>2489.4499999999998</v>
      </c>
      <c r="F31" s="3">
        <v>1460.59</v>
      </c>
      <c r="I31" s="1"/>
    </row>
    <row r="32" spans="1:9" x14ac:dyDescent="0.25">
      <c r="A32" s="1">
        <v>39356</v>
      </c>
      <c r="B32" s="3">
        <v>5473.32</v>
      </c>
      <c r="C32" s="3">
        <v>5517.62</v>
      </c>
      <c r="D32" s="3">
        <v>2425.54</v>
      </c>
      <c r="E32" s="3">
        <v>2870.49</v>
      </c>
      <c r="F32" s="3">
        <v>1472.27</v>
      </c>
    </row>
    <row r="33" spans="1:6" x14ac:dyDescent="0.25">
      <c r="A33" s="1">
        <v>39387</v>
      </c>
      <c r="B33" s="3">
        <v>6251.06</v>
      </c>
      <c r="C33" s="3">
        <v>6197.02</v>
      </c>
      <c r="D33" s="3">
        <v>2599.1999999999998</v>
      </c>
      <c r="E33" s="3">
        <v>3107.84</v>
      </c>
      <c r="F33" s="3">
        <v>1482</v>
      </c>
    </row>
    <row r="34" spans="1:6" x14ac:dyDescent="0.25">
      <c r="A34" s="1">
        <v>39417</v>
      </c>
      <c r="B34" s="3">
        <v>6229</v>
      </c>
      <c r="C34" s="3">
        <v>6344.24</v>
      </c>
      <c r="D34" s="3">
        <v>2842.75</v>
      </c>
      <c r="E34" s="3">
        <v>3433.27</v>
      </c>
      <c r="F34" s="3">
        <v>1489.6</v>
      </c>
    </row>
    <row r="35" spans="1:6" x14ac:dyDescent="0.25">
      <c r="A35" s="1">
        <v>39448</v>
      </c>
      <c r="B35" s="3">
        <v>6685.56</v>
      </c>
      <c r="C35" s="3">
        <v>7020.78</v>
      </c>
      <c r="D35" s="3">
        <v>3343.17</v>
      </c>
      <c r="E35" s="3">
        <v>4164.8599999999997</v>
      </c>
      <c r="F35" s="3">
        <v>1502.18</v>
      </c>
    </row>
    <row r="36" spans="1:6" x14ac:dyDescent="0.25">
      <c r="A36" s="1">
        <v>39479</v>
      </c>
      <c r="B36" s="3">
        <v>5728.68</v>
      </c>
      <c r="C36" s="3">
        <v>5804.28</v>
      </c>
      <c r="D36" s="3">
        <v>2572.02</v>
      </c>
      <c r="E36" s="3">
        <v>3156.05</v>
      </c>
      <c r="F36" s="3">
        <v>1511.43</v>
      </c>
    </row>
    <row r="37" spans="1:6" x14ac:dyDescent="0.25">
      <c r="A37" s="1">
        <v>39508</v>
      </c>
      <c r="B37" s="3">
        <v>5599.45</v>
      </c>
      <c r="C37" s="3">
        <v>5692.94</v>
      </c>
      <c r="D37" s="3">
        <v>2534.6799999999998</v>
      </c>
      <c r="E37" s="3">
        <v>3109.14</v>
      </c>
      <c r="F37" s="3">
        <v>1518.65</v>
      </c>
    </row>
    <row r="38" spans="1:6" x14ac:dyDescent="0.25">
      <c r="A38" s="1">
        <v>39539</v>
      </c>
      <c r="B38" s="3">
        <v>5008.53</v>
      </c>
      <c r="C38" s="3">
        <v>4985.13</v>
      </c>
      <c r="D38" s="3">
        <v>2087.33</v>
      </c>
      <c r="E38" s="3">
        <v>2607.61</v>
      </c>
      <c r="F38" s="3">
        <v>1532.78</v>
      </c>
    </row>
    <row r="39" spans="1:6" x14ac:dyDescent="0.25">
      <c r="A39" s="1">
        <v>39569</v>
      </c>
      <c r="B39" s="3">
        <v>5509.51</v>
      </c>
      <c r="C39" s="3">
        <v>5515.51</v>
      </c>
      <c r="D39" s="3">
        <v>2355.08</v>
      </c>
      <c r="E39" s="3">
        <v>2895.66</v>
      </c>
      <c r="F39" s="3">
        <v>1546.05</v>
      </c>
    </row>
    <row r="40" spans="1:6" x14ac:dyDescent="0.25">
      <c r="A40" s="1">
        <v>39600</v>
      </c>
      <c r="B40" s="3">
        <v>5166.3100000000004</v>
      </c>
      <c r="C40" s="3">
        <v>5180.88</v>
      </c>
      <c r="D40" s="3">
        <v>2214.5100000000002</v>
      </c>
      <c r="E40" s="3">
        <v>2739.45</v>
      </c>
      <c r="F40" s="3">
        <v>1555.44</v>
      </c>
    </row>
    <row r="41" spans="1:6" x14ac:dyDescent="0.25">
      <c r="A41" s="1">
        <v>39630</v>
      </c>
      <c r="B41" s="3">
        <v>4079.1</v>
      </c>
      <c r="C41" s="3">
        <v>4029.47</v>
      </c>
      <c r="D41" s="3">
        <v>1634.93</v>
      </c>
      <c r="E41" s="3">
        <v>2187.6</v>
      </c>
      <c r="F41" s="3">
        <v>1562.41</v>
      </c>
    </row>
    <row r="42" spans="1:6" x14ac:dyDescent="0.25">
      <c r="A42" s="1">
        <v>39661</v>
      </c>
      <c r="B42" s="3">
        <v>4675.4399999999996</v>
      </c>
      <c r="C42" s="3">
        <v>4631.28</v>
      </c>
      <c r="D42" s="3">
        <v>1867.5</v>
      </c>
      <c r="E42" s="3">
        <v>2375.17</v>
      </c>
      <c r="F42" s="3">
        <v>1574.47</v>
      </c>
    </row>
    <row r="43" spans="1:6" x14ac:dyDescent="0.25">
      <c r="A43" s="1">
        <v>39692</v>
      </c>
      <c r="B43" s="3">
        <v>4618.84</v>
      </c>
      <c r="C43" s="3">
        <v>4583.4799999999996</v>
      </c>
      <c r="D43" s="3">
        <v>1880.19</v>
      </c>
      <c r="E43" s="3">
        <v>2413.61</v>
      </c>
      <c r="F43" s="3">
        <v>1586.56</v>
      </c>
    </row>
    <row r="44" spans="1:6" x14ac:dyDescent="0.25">
      <c r="A44" s="1">
        <v>39722</v>
      </c>
      <c r="B44" s="3">
        <v>4168.92</v>
      </c>
      <c r="C44" s="3">
        <v>4065.23</v>
      </c>
      <c r="D44" s="3">
        <v>1579.23</v>
      </c>
      <c r="E44" s="3">
        <v>1977.72</v>
      </c>
      <c r="F44" s="3">
        <v>1597.81</v>
      </c>
    </row>
    <row r="45" spans="1:6" x14ac:dyDescent="0.25">
      <c r="A45" s="1">
        <v>39753</v>
      </c>
      <c r="B45" s="3">
        <v>3031.13</v>
      </c>
      <c r="C45" s="3">
        <v>2937.1</v>
      </c>
      <c r="D45" s="3">
        <v>1080.81</v>
      </c>
      <c r="E45" s="3">
        <v>1335.12</v>
      </c>
      <c r="F45" s="3">
        <v>1616.05</v>
      </c>
    </row>
    <row r="46" spans="1:6" x14ac:dyDescent="0.25">
      <c r="A46" s="1">
        <v>39783</v>
      </c>
      <c r="B46" s="3">
        <v>2801.22</v>
      </c>
      <c r="C46" s="3">
        <v>2703.3</v>
      </c>
      <c r="D46" s="3">
        <v>988.61</v>
      </c>
      <c r="E46" s="3">
        <v>1161.56</v>
      </c>
      <c r="F46" s="3">
        <v>1630.85</v>
      </c>
    </row>
    <row r="47" spans="1:6" x14ac:dyDescent="0.25">
      <c r="A47" s="1">
        <v>39814</v>
      </c>
      <c r="B47" s="3">
        <v>3207.47</v>
      </c>
      <c r="C47" s="3">
        <v>3120.78</v>
      </c>
      <c r="D47" s="3">
        <v>1179.5999999999999</v>
      </c>
      <c r="E47" s="3">
        <v>1320.18</v>
      </c>
      <c r="F47" s="3">
        <v>1654.07</v>
      </c>
    </row>
    <row r="48" spans="1:6" x14ac:dyDescent="0.25">
      <c r="A48" s="1">
        <v>39845</v>
      </c>
      <c r="B48" s="3">
        <v>3027.27</v>
      </c>
      <c r="C48" s="3">
        <v>2924.48</v>
      </c>
      <c r="D48" s="3">
        <v>1060.79</v>
      </c>
      <c r="E48" s="3">
        <v>1172.0899999999999</v>
      </c>
      <c r="F48" s="3">
        <v>1670.01</v>
      </c>
    </row>
    <row r="49" spans="1:6" x14ac:dyDescent="0.25">
      <c r="A49" s="1">
        <v>39873</v>
      </c>
      <c r="B49" s="3">
        <v>2904.48</v>
      </c>
      <c r="C49" s="3">
        <v>2799.86</v>
      </c>
      <c r="D49" s="3">
        <v>1011.81</v>
      </c>
      <c r="E49" s="3">
        <v>1096.74</v>
      </c>
      <c r="F49" s="3">
        <v>1682.42</v>
      </c>
    </row>
    <row r="50" spans="1:6" x14ac:dyDescent="0.25">
      <c r="A50" s="1">
        <v>39904</v>
      </c>
      <c r="B50" s="3">
        <v>3215.47</v>
      </c>
      <c r="C50" s="3">
        <v>3081.93</v>
      </c>
      <c r="D50" s="3">
        <v>1097.3399999999999</v>
      </c>
      <c r="E50" s="3">
        <v>1214.02</v>
      </c>
      <c r="F50" s="3">
        <v>1691.07</v>
      </c>
    </row>
    <row r="51" spans="1:6" x14ac:dyDescent="0.25">
      <c r="A51" s="1">
        <v>39934</v>
      </c>
      <c r="B51" s="3">
        <v>3679.16</v>
      </c>
      <c r="C51" s="3">
        <v>3531.14</v>
      </c>
      <c r="D51" s="3">
        <v>1265.52</v>
      </c>
      <c r="E51" s="3">
        <v>1406.36</v>
      </c>
      <c r="F51" s="3">
        <v>1710.79</v>
      </c>
    </row>
    <row r="52" spans="1:6" x14ac:dyDescent="0.25">
      <c r="A52" s="1">
        <v>39965</v>
      </c>
      <c r="B52" s="3">
        <v>4877.8999999999996</v>
      </c>
      <c r="C52" s="3">
        <v>4847.08</v>
      </c>
      <c r="D52" s="3">
        <v>1892.23</v>
      </c>
      <c r="E52" s="3">
        <v>2156.4899999999998</v>
      </c>
      <c r="F52" s="3">
        <v>1720.44</v>
      </c>
    </row>
    <row r="53" spans="1:6" x14ac:dyDescent="0.25">
      <c r="A53" s="1">
        <v>39995</v>
      </c>
      <c r="B53" s="3">
        <v>4726.41</v>
      </c>
      <c r="C53" s="3">
        <v>4657.34</v>
      </c>
      <c r="D53" s="3">
        <v>1860.84</v>
      </c>
      <c r="E53" s="3">
        <v>2026.62</v>
      </c>
      <c r="F53" s="3">
        <v>1727.14</v>
      </c>
    </row>
    <row r="54" spans="1:6" x14ac:dyDescent="0.25">
      <c r="A54" s="1">
        <v>40026</v>
      </c>
      <c r="B54" s="3">
        <v>5071.1899999999996</v>
      </c>
      <c r="C54" s="3">
        <v>5017.07</v>
      </c>
      <c r="D54" s="3">
        <v>2016.17</v>
      </c>
      <c r="E54" s="3">
        <v>2199.94</v>
      </c>
      <c r="F54" s="3">
        <v>1737.09</v>
      </c>
    </row>
    <row r="55" spans="1:6" x14ac:dyDescent="0.25">
      <c r="A55" s="1">
        <v>40057</v>
      </c>
      <c r="B55" s="3">
        <v>5063.51</v>
      </c>
      <c r="C55" s="3">
        <v>5076.24</v>
      </c>
      <c r="D55" s="3">
        <v>2105.2399999999998</v>
      </c>
      <c r="E55" s="3">
        <v>2399.2199999999998</v>
      </c>
      <c r="F55" s="3">
        <v>1745.59</v>
      </c>
    </row>
    <row r="56" spans="1:6" x14ac:dyDescent="0.25">
      <c r="A56" s="1">
        <v>40087</v>
      </c>
      <c r="B56" s="3">
        <v>5578.68</v>
      </c>
      <c r="C56" s="3">
        <v>5505.55</v>
      </c>
      <c r="D56" s="3">
        <v>2306.4499999999998</v>
      </c>
      <c r="E56" s="3">
        <v>2575.54</v>
      </c>
      <c r="F56" s="3">
        <v>1756.08</v>
      </c>
    </row>
    <row r="57" spans="1:6" x14ac:dyDescent="0.25">
      <c r="A57" s="1">
        <v>40118</v>
      </c>
      <c r="B57" s="3">
        <v>5215.43</v>
      </c>
      <c r="C57" s="3">
        <v>5152.97</v>
      </c>
      <c r="D57" s="3">
        <v>2187.69</v>
      </c>
      <c r="E57" s="3">
        <v>2408.96</v>
      </c>
      <c r="F57" s="3">
        <v>1763.39</v>
      </c>
    </row>
    <row r="58" spans="1:6" x14ac:dyDescent="0.25">
      <c r="A58" s="1">
        <v>40148</v>
      </c>
      <c r="B58" s="3">
        <v>5687.16</v>
      </c>
      <c r="C58" s="3">
        <v>5639.77</v>
      </c>
      <c r="D58" s="3">
        <v>2405.21</v>
      </c>
      <c r="E58" s="3">
        <v>2607.25</v>
      </c>
      <c r="F58" s="3">
        <v>1771.37</v>
      </c>
    </row>
    <row r="59" spans="1:6" x14ac:dyDescent="0.25">
      <c r="A59" s="1">
        <v>40179</v>
      </c>
      <c r="B59" s="3">
        <v>5784.69</v>
      </c>
      <c r="C59" s="3">
        <v>5794.34</v>
      </c>
      <c r="D59" s="3">
        <v>2460.6799999999998</v>
      </c>
      <c r="E59" s="3">
        <v>2790.5</v>
      </c>
      <c r="F59" s="3">
        <v>1780.4</v>
      </c>
    </row>
    <row r="60" spans="1:6" x14ac:dyDescent="0.25">
      <c r="A60" s="1">
        <v>40210</v>
      </c>
      <c r="B60" s="3">
        <v>5482.77</v>
      </c>
      <c r="C60" s="3">
        <v>5618.39</v>
      </c>
      <c r="D60" s="3">
        <v>2481.96</v>
      </c>
      <c r="E60" s="3">
        <v>2815.32</v>
      </c>
      <c r="F60" s="3">
        <v>1787.29</v>
      </c>
    </row>
    <row r="61" spans="1:6" x14ac:dyDescent="0.25">
      <c r="A61" s="1">
        <v>40238</v>
      </c>
      <c r="B61" s="3">
        <v>5501.7</v>
      </c>
      <c r="C61" s="3">
        <v>5529.01</v>
      </c>
      <c r="D61" s="3">
        <v>2393.88</v>
      </c>
      <c r="E61" s="3">
        <v>2702.12</v>
      </c>
      <c r="F61" s="3">
        <v>1791.47</v>
      </c>
    </row>
    <row r="62" spans="1:6" x14ac:dyDescent="0.25">
      <c r="A62" s="1">
        <v>40269</v>
      </c>
      <c r="B62" s="3">
        <v>5912.5</v>
      </c>
      <c r="C62" s="3">
        <v>5823.93</v>
      </c>
      <c r="D62" s="3">
        <v>2576.84</v>
      </c>
      <c r="E62" s="3">
        <v>2904.77</v>
      </c>
      <c r="F62" s="3">
        <v>1800.55</v>
      </c>
    </row>
    <row r="63" spans="1:6" x14ac:dyDescent="0.25">
      <c r="A63" s="1">
        <v>40299</v>
      </c>
      <c r="B63" s="3">
        <v>5925.14</v>
      </c>
      <c r="C63" s="3">
        <v>5856.5</v>
      </c>
      <c r="D63" s="3">
        <v>2689.6</v>
      </c>
      <c r="E63" s="3">
        <v>3020.24</v>
      </c>
      <c r="F63" s="3">
        <v>1811.78</v>
      </c>
    </row>
    <row r="64" spans="1:6" x14ac:dyDescent="0.25">
      <c r="A64" s="1">
        <v>40330</v>
      </c>
      <c r="B64" s="3">
        <v>5603.98</v>
      </c>
      <c r="C64" s="3">
        <v>5567.02</v>
      </c>
      <c r="D64" s="3">
        <v>2545.69</v>
      </c>
      <c r="E64" s="3">
        <v>2809.09</v>
      </c>
      <c r="F64" s="3">
        <v>1818.01</v>
      </c>
    </row>
    <row r="65" spans="1:6" x14ac:dyDescent="0.25">
      <c r="A65" s="1">
        <v>40360</v>
      </c>
      <c r="B65" s="3">
        <v>5947.84</v>
      </c>
      <c r="C65" s="3">
        <v>5898.7</v>
      </c>
      <c r="D65" s="3">
        <v>2698.29</v>
      </c>
      <c r="E65" s="3">
        <v>2999.62</v>
      </c>
      <c r="F65" s="3">
        <v>1826.72</v>
      </c>
    </row>
    <row r="66" spans="1:6" x14ac:dyDescent="0.25">
      <c r="A66" s="1">
        <v>40391</v>
      </c>
      <c r="B66" s="3">
        <v>6091.76</v>
      </c>
      <c r="C66" s="3">
        <v>6027.16</v>
      </c>
      <c r="D66" s="3">
        <v>2816.78</v>
      </c>
      <c r="E66" s="3">
        <v>3090.54</v>
      </c>
      <c r="F66" s="3">
        <v>1835.62</v>
      </c>
    </row>
    <row r="67" spans="1:6" x14ac:dyDescent="0.25">
      <c r="A67" s="1">
        <v>40422</v>
      </c>
      <c r="B67" s="3">
        <v>6234.32</v>
      </c>
      <c r="C67" s="3">
        <v>6205.04</v>
      </c>
      <c r="D67" s="3">
        <v>2940.98</v>
      </c>
      <c r="E67" s="3">
        <v>3243.23</v>
      </c>
      <c r="F67" s="3">
        <v>1847.89</v>
      </c>
    </row>
    <row r="68" spans="1:6" x14ac:dyDescent="0.25">
      <c r="A68" s="1">
        <v>40452</v>
      </c>
      <c r="B68" s="3">
        <v>6951.92</v>
      </c>
      <c r="C68" s="3">
        <v>6776.29</v>
      </c>
      <c r="D68" s="3">
        <v>3118.3</v>
      </c>
      <c r="E68" s="3">
        <v>3458.99</v>
      </c>
      <c r="F68" s="3">
        <v>1860.58</v>
      </c>
    </row>
    <row r="69" spans="1:6" x14ac:dyDescent="0.25">
      <c r="A69" s="1">
        <v>40483</v>
      </c>
      <c r="B69" s="3">
        <v>6966.38</v>
      </c>
      <c r="C69" s="3">
        <v>6827.57</v>
      </c>
      <c r="D69" s="3">
        <v>3214.02</v>
      </c>
      <c r="E69" s="3">
        <v>3573.19</v>
      </c>
      <c r="F69" s="3">
        <v>1871.91</v>
      </c>
    </row>
    <row r="70" spans="1:6" x14ac:dyDescent="0.25">
      <c r="A70" s="1">
        <v>40513</v>
      </c>
      <c r="B70" s="3">
        <v>6767.56</v>
      </c>
      <c r="C70" s="3">
        <v>6589.47</v>
      </c>
      <c r="D70" s="3">
        <v>3048.21</v>
      </c>
      <c r="E70" s="3">
        <v>3303.98</v>
      </c>
      <c r="F70" s="3">
        <v>1882.04</v>
      </c>
    </row>
    <row r="71" spans="1:6" x14ac:dyDescent="0.25">
      <c r="A71" s="1">
        <v>40544</v>
      </c>
      <c r="B71" s="3">
        <v>6900.01</v>
      </c>
      <c r="C71" s="3">
        <v>6679.12</v>
      </c>
      <c r="D71" s="3">
        <v>2954.59</v>
      </c>
      <c r="E71" s="3">
        <v>3282.4</v>
      </c>
      <c r="F71" s="3">
        <v>1892.8</v>
      </c>
    </row>
    <row r="72" spans="1:6" x14ac:dyDescent="0.25">
      <c r="A72" s="1">
        <v>40575</v>
      </c>
      <c r="B72" s="3">
        <v>6088.78</v>
      </c>
      <c r="C72" s="3">
        <v>5884.4</v>
      </c>
      <c r="D72" s="3">
        <v>2564.9899999999998</v>
      </c>
      <c r="E72" s="3">
        <v>2841.78</v>
      </c>
      <c r="F72" s="3">
        <v>1906.28</v>
      </c>
    </row>
    <row r="73" spans="1:6" x14ac:dyDescent="0.25">
      <c r="A73" s="1">
        <v>40603</v>
      </c>
      <c r="B73" s="3">
        <v>6196.95</v>
      </c>
      <c r="C73" s="3">
        <v>5940.38</v>
      </c>
      <c r="D73" s="3">
        <v>2524.15</v>
      </c>
      <c r="E73" s="3">
        <v>2783.63</v>
      </c>
      <c r="F73" s="3">
        <v>1917.08</v>
      </c>
    </row>
    <row r="74" spans="1:6" x14ac:dyDescent="0.25">
      <c r="A74" s="1">
        <v>40634</v>
      </c>
      <c r="B74" s="3">
        <v>6537.94</v>
      </c>
      <c r="C74" s="3">
        <v>6282.41</v>
      </c>
      <c r="D74" s="3">
        <v>2706.96</v>
      </c>
      <c r="E74" s="3">
        <v>2938.16</v>
      </c>
      <c r="F74" s="3">
        <v>1935.28</v>
      </c>
    </row>
    <row r="75" spans="1:6" x14ac:dyDescent="0.25">
      <c r="A75" s="1">
        <v>40664</v>
      </c>
      <c r="B75" s="3">
        <v>6468.6</v>
      </c>
      <c r="C75" s="3">
        <v>6250.38</v>
      </c>
      <c r="D75" s="3">
        <v>2726.88</v>
      </c>
      <c r="E75" s="3">
        <v>3015.31</v>
      </c>
      <c r="F75" s="3">
        <v>1951.6</v>
      </c>
    </row>
    <row r="76" spans="1:6" x14ac:dyDescent="0.25">
      <c r="A76" s="1">
        <v>40695</v>
      </c>
      <c r="B76" s="3">
        <v>6340.19</v>
      </c>
      <c r="C76" s="3">
        <v>6124.68</v>
      </c>
      <c r="D76" s="3">
        <v>2691.43</v>
      </c>
      <c r="E76" s="3">
        <v>2934.13</v>
      </c>
      <c r="F76" s="3">
        <v>1963.7</v>
      </c>
    </row>
    <row r="77" spans="1:6" x14ac:dyDescent="0.25">
      <c r="A77" s="1">
        <v>40725</v>
      </c>
      <c r="B77" s="3">
        <v>6379.36</v>
      </c>
      <c r="C77" s="3">
        <v>6149.51</v>
      </c>
      <c r="D77" s="3">
        <v>2695.96</v>
      </c>
      <c r="E77" s="3">
        <v>2907.75</v>
      </c>
      <c r="F77" s="3">
        <v>1983.14</v>
      </c>
    </row>
    <row r="78" spans="1:6" x14ac:dyDescent="0.25">
      <c r="A78" s="1">
        <v>40756</v>
      </c>
      <c r="B78" s="3">
        <v>6248.12</v>
      </c>
      <c r="C78" s="3">
        <v>6049.84</v>
      </c>
      <c r="D78" s="3">
        <v>2698.57</v>
      </c>
      <c r="E78" s="3">
        <v>2943.47</v>
      </c>
      <c r="F78" s="3">
        <v>1998.29</v>
      </c>
    </row>
    <row r="79" spans="1:6" x14ac:dyDescent="0.25">
      <c r="A79" s="1">
        <v>40787</v>
      </c>
      <c r="B79" s="3">
        <v>5683.65</v>
      </c>
      <c r="C79" s="3">
        <v>5508.31</v>
      </c>
      <c r="D79" s="3">
        <v>2444.58</v>
      </c>
      <c r="E79" s="3">
        <v>2649.43</v>
      </c>
      <c r="F79" s="3">
        <v>2011.48</v>
      </c>
    </row>
    <row r="80" spans="1:6" x14ac:dyDescent="0.25">
      <c r="A80" s="1">
        <v>40817</v>
      </c>
      <c r="B80" s="3">
        <v>5617.82</v>
      </c>
      <c r="C80" s="3">
        <v>5431.79</v>
      </c>
      <c r="D80" s="3">
        <v>2375.9499999999998</v>
      </c>
      <c r="E80" s="3">
        <v>2637.95</v>
      </c>
      <c r="F80" s="3">
        <v>2028.99</v>
      </c>
    </row>
    <row r="81" spans="1:6" x14ac:dyDescent="0.25">
      <c r="A81" s="1">
        <v>40848</v>
      </c>
      <c r="B81" s="3">
        <v>5936.25</v>
      </c>
      <c r="C81" s="3">
        <v>5697.06</v>
      </c>
      <c r="D81" s="3">
        <v>2440.1999999999998</v>
      </c>
      <c r="E81" s="3">
        <v>2700.37</v>
      </c>
      <c r="F81" s="3">
        <v>2044.2</v>
      </c>
    </row>
    <row r="82" spans="1:6" x14ac:dyDescent="0.25">
      <c r="A82" s="1">
        <v>40878</v>
      </c>
      <c r="B82" s="3">
        <v>5555.34</v>
      </c>
      <c r="C82" s="3">
        <v>5299.72</v>
      </c>
      <c r="D82" s="3">
        <v>2252.4899999999998</v>
      </c>
      <c r="E82" s="3">
        <v>2393.7600000000002</v>
      </c>
      <c r="F82" s="3">
        <v>2059.4699999999998</v>
      </c>
    </row>
    <row r="83" spans="1:6" x14ac:dyDescent="0.25">
      <c r="A83" s="1">
        <v>40909</v>
      </c>
      <c r="B83" s="3">
        <v>5179.6400000000003</v>
      </c>
      <c r="C83" s="3">
        <v>4916.08</v>
      </c>
      <c r="D83" s="3">
        <v>2038.28</v>
      </c>
      <c r="E83" s="3">
        <v>2131.33</v>
      </c>
      <c r="F83" s="3">
        <v>2075.7600000000002</v>
      </c>
    </row>
    <row r="84" spans="1:6" x14ac:dyDescent="0.25">
      <c r="A84" s="1">
        <v>40940</v>
      </c>
      <c r="B84" s="3">
        <v>5915.51</v>
      </c>
      <c r="C84" s="3">
        <v>5630.73</v>
      </c>
      <c r="D84" s="3">
        <v>2385.88</v>
      </c>
      <c r="E84" s="3">
        <v>2499.19</v>
      </c>
      <c r="F84" s="3">
        <v>2091.42</v>
      </c>
    </row>
    <row r="85" spans="1:6" x14ac:dyDescent="0.25">
      <c r="A85" s="1">
        <v>40969</v>
      </c>
      <c r="B85" s="3">
        <v>6058.37</v>
      </c>
      <c r="C85" s="3">
        <v>5805.23</v>
      </c>
      <c r="D85" s="3">
        <v>2540.73</v>
      </c>
      <c r="E85" s="3">
        <v>2649.78</v>
      </c>
      <c r="F85" s="3">
        <v>2104.15</v>
      </c>
    </row>
    <row r="86" spans="1:6" x14ac:dyDescent="0.25">
      <c r="A86" s="1">
        <v>41000</v>
      </c>
      <c r="B86" s="3">
        <v>6027.9</v>
      </c>
      <c r="C86" s="3">
        <v>5778.58</v>
      </c>
      <c r="D86" s="3">
        <v>2546.9899999999998</v>
      </c>
      <c r="E86" s="3">
        <v>2635.24</v>
      </c>
      <c r="F86" s="3">
        <v>2122.08</v>
      </c>
    </row>
    <row r="87" spans="1:6" x14ac:dyDescent="0.25">
      <c r="A87" s="1">
        <v>41030</v>
      </c>
      <c r="B87" s="3">
        <v>5962.37</v>
      </c>
      <c r="C87" s="3">
        <v>5719.56</v>
      </c>
      <c r="D87" s="3">
        <v>2517.08</v>
      </c>
      <c r="E87" s="3">
        <v>2632.99</v>
      </c>
      <c r="F87" s="3">
        <v>2145.59</v>
      </c>
    </row>
    <row r="88" spans="1:6" x14ac:dyDescent="0.25">
      <c r="A88" s="1">
        <v>41061</v>
      </c>
      <c r="B88" s="3">
        <v>5516.36</v>
      </c>
      <c r="C88" s="3">
        <v>5283.66</v>
      </c>
      <c r="D88" s="3">
        <v>2324.9299999999998</v>
      </c>
      <c r="E88" s="3">
        <v>2403.62</v>
      </c>
      <c r="F88" s="3">
        <v>2162.6799999999998</v>
      </c>
    </row>
    <row r="89" spans="1:6" x14ac:dyDescent="0.25">
      <c r="A89" s="1">
        <v>41091</v>
      </c>
      <c r="B89" s="3">
        <v>6020.75</v>
      </c>
      <c r="C89" s="3">
        <v>5738.04</v>
      </c>
      <c r="D89" s="3">
        <v>2478.64</v>
      </c>
      <c r="E89" s="3">
        <v>2570.48</v>
      </c>
      <c r="F89" s="3">
        <v>2181.9</v>
      </c>
    </row>
    <row r="90" spans="1:6" x14ac:dyDescent="0.25">
      <c r="A90" s="1">
        <v>41122</v>
      </c>
      <c r="B90" s="3">
        <v>5995.66</v>
      </c>
      <c r="C90" s="3">
        <v>5711.31</v>
      </c>
      <c r="D90" s="3">
        <v>2468.7800000000002</v>
      </c>
      <c r="E90" s="3">
        <v>2562.12</v>
      </c>
      <c r="F90" s="3">
        <v>2202.13</v>
      </c>
    </row>
    <row r="91" spans="1:6" x14ac:dyDescent="0.25">
      <c r="A91" s="1">
        <v>41153</v>
      </c>
      <c r="B91" s="3">
        <v>6004.39</v>
      </c>
      <c r="C91" s="3">
        <v>5701.84</v>
      </c>
      <c r="D91" s="3">
        <v>2433.6</v>
      </c>
      <c r="E91" s="3">
        <v>2521.6799999999998</v>
      </c>
      <c r="F91" s="3">
        <v>2219.8200000000002</v>
      </c>
    </row>
    <row r="92" spans="1:6" x14ac:dyDescent="0.25">
      <c r="A92" s="1">
        <v>41183</v>
      </c>
      <c r="B92" s="3">
        <v>6565.38</v>
      </c>
      <c r="C92" s="3">
        <v>6248.93</v>
      </c>
      <c r="D92" s="3">
        <v>2717.03</v>
      </c>
      <c r="E92" s="3">
        <v>2825.42</v>
      </c>
      <c r="F92" s="3">
        <v>2237.9</v>
      </c>
    </row>
    <row r="93" spans="1:6" x14ac:dyDescent="0.25">
      <c r="A93" s="1">
        <v>41214</v>
      </c>
      <c r="B93" s="3">
        <v>6489.54</v>
      </c>
      <c r="C93" s="3">
        <v>6186.05</v>
      </c>
      <c r="D93" s="3">
        <v>2700</v>
      </c>
      <c r="E93" s="3">
        <v>2792.52</v>
      </c>
      <c r="F93" s="3">
        <v>2253.13</v>
      </c>
    </row>
    <row r="94" spans="1:6" x14ac:dyDescent="0.25">
      <c r="A94" s="1">
        <v>41244</v>
      </c>
      <c r="B94" s="3">
        <v>6788.9</v>
      </c>
      <c r="C94" s="3">
        <v>6465.86</v>
      </c>
      <c r="D94" s="3">
        <v>2880.86</v>
      </c>
      <c r="E94" s="3">
        <v>2920.88</v>
      </c>
      <c r="F94" s="3">
        <v>2268.9699999999998</v>
      </c>
    </row>
    <row r="95" spans="1:6" x14ac:dyDescent="0.25">
      <c r="A95" s="1">
        <v>41275</v>
      </c>
      <c r="B95" s="3">
        <v>6921.34</v>
      </c>
      <c r="C95" s="3">
        <v>6621.03</v>
      </c>
      <c r="D95" s="3">
        <v>3025.52</v>
      </c>
      <c r="E95" s="3">
        <v>3031</v>
      </c>
      <c r="F95" s="3">
        <v>2286.27</v>
      </c>
    </row>
    <row r="96" spans="1:6" x14ac:dyDescent="0.25">
      <c r="A96" s="1">
        <v>41306</v>
      </c>
      <c r="B96" s="3">
        <v>6953.77</v>
      </c>
      <c r="C96" s="3">
        <v>6608.15</v>
      </c>
      <c r="D96" s="3">
        <v>2939.68</v>
      </c>
      <c r="E96" s="3">
        <v>2902.74</v>
      </c>
      <c r="F96" s="3">
        <v>2301.94</v>
      </c>
    </row>
    <row r="97" spans="1:6" x14ac:dyDescent="0.25">
      <c r="A97" s="1">
        <v>41334</v>
      </c>
      <c r="B97" s="3">
        <v>6619.97</v>
      </c>
      <c r="C97" s="3">
        <v>6229.92</v>
      </c>
      <c r="D97" s="3">
        <v>2724.74</v>
      </c>
      <c r="E97" s="3">
        <v>2597.42</v>
      </c>
      <c r="F97" s="3">
        <v>2314.23</v>
      </c>
    </row>
    <row r="98" spans="1:6" x14ac:dyDescent="0.25">
      <c r="A98" s="1">
        <v>41365</v>
      </c>
      <c r="B98" s="3">
        <v>6588.79</v>
      </c>
      <c r="C98" s="3">
        <v>6186.03</v>
      </c>
      <c r="D98" s="3">
        <v>2688.28</v>
      </c>
      <c r="E98" s="3">
        <v>2543.15</v>
      </c>
      <c r="F98" s="3">
        <v>2335.46</v>
      </c>
    </row>
    <row r="99" spans="1:6" x14ac:dyDescent="0.25">
      <c r="A99" s="1">
        <v>41395</v>
      </c>
      <c r="B99" s="3">
        <v>6873.31</v>
      </c>
      <c r="C99" s="3">
        <v>6430.9</v>
      </c>
      <c r="D99" s="3">
        <v>2735.24</v>
      </c>
      <c r="E99" s="3">
        <v>2593.27</v>
      </c>
      <c r="F99" s="3">
        <v>2355.8200000000002</v>
      </c>
    </row>
    <row r="100" spans="1:6" x14ac:dyDescent="0.25">
      <c r="A100" s="1">
        <v>41426</v>
      </c>
      <c r="B100" s="3">
        <v>6975.46</v>
      </c>
      <c r="C100" s="3">
        <v>6502.47</v>
      </c>
      <c r="D100" s="3">
        <v>2770.63</v>
      </c>
      <c r="E100" s="3">
        <v>2545.87</v>
      </c>
      <c r="F100" s="3">
        <v>2373.62</v>
      </c>
    </row>
    <row r="101" spans="1:6" x14ac:dyDescent="0.25">
      <c r="A101" s="1">
        <v>41456</v>
      </c>
      <c r="B101" s="3">
        <v>6867.76</v>
      </c>
      <c r="C101" s="3">
        <v>6362.81</v>
      </c>
      <c r="D101" s="3">
        <v>2647.34</v>
      </c>
      <c r="E101" s="3">
        <v>2420.0500000000002</v>
      </c>
      <c r="F101" s="3">
        <v>2389.92</v>
      </c>
    </row>
    <row r="102" spans="1:6" x14ac:dyDescent="0.25">
      <c r="A102" s="1">
        <v>41487</v>
      </c>
      <c r="B102" s="3">
        <v>6636.06</v>
      </c>
      <c r="C102" s="3">
        <v>6074.32</v>
      </c>
      <c r="D102" s="3">
        <v>2432.8000000000002</v>
      </c>
      <c r="E102" s="3">
        <v>2185.58</v>
      </c>
      <c r="F102" s="3">
        <v>2387.08</v>
      </c>
    </row>
    <row r="103" spans="1:6" x14ac:dyDescent="0.25">
      <c r="A103" s="1">
        <v>41518</v>
      </c>
      <c r="B103" s="3">
        <v>6345.22</v>
      </c>
      <c r="C103" s="3">
        <v>5831.25</v>
      </c>
      <c r="D103" s="3">
        <v>2373.4699999999998</v>
      </c>
      <c r="E103" s="3">
        <v>2162.79</v>
      </c>
      <c r="F103" s="3">
        <v>2403.44</v>
      </c>
    </row>
    <row r="104" spans="1:6" x14ac:dyDescent="0.25">
      <c r="A104" s="1">
        <v>41548</v>
      </c>
      <c r="B104" s="3">
        <v>6729.11</v>
      </c>
      <c r="C104" s="3">
        <v>6182.91</v>
      </c>
      <c r="D104" s="3">
        <v>2533.09</v>
      </c>
      <c r="E104" s="3">
        <v>2278.1999999999998</v>
      </c>
      <c r="F104" s="3">
        <v>2439.2399999999998</v>
      </c>
    </row>
    <row r="105" spans="1:6" x14ac:dyDescent="0.25">
      <c r="A105" s="1">
        <v>41579</v>
      </c>
      <c r="B105" s="3">
        <v>7345.62</v>
      </c>
      <c r="C105" s="3">
        <v>6746.28</v>
      </c>
      <c r="D105" s="3">
        <v>2767.72</v>
      </c>
      <c r="E105" s="3">
        <v>2520.59</v>
      </c>
      <c r="F105" s="3">
        <v>2463.5700000000002</v>
      </c>
    </row>
    <row r="106" spans="1:6" x14ac:dyDescent="0.25">
      <c r="A106" s="1">
        <v>41609</v>
      </c>
      <c r="B106" s="3">
        <v>7223.99</v>
      </c>
      <c r="C106" s="3">
        <v>6673.85</v>
      </c>
      <c r="D106" s="3">
        <v>2811.66</v>
      </c>
      <c r="E106" s="3">
        <v>2609.08</v>
      </c>
      <c r="F106" s="3">
        <v>2480.1999999999998</v>
      </c>
    </row>
    <row r="107" spans="1:6" x14ac:dyDescent="0.25">
      <c r="A107" s="1">
        <v>41640</v>
      </c>
      <c r="B107" s="3">
        <v>7407.06</v>
      </c>
      <c r="C107" s="3">
        <v>6887.24</v>
      </c>
      <c r="D107" s="3">
        <v>2967.85</v>
      </c>
      <c r="E107" s="3">
        <v>2836.8</v>
      </c>
      <c r="F107" s="3">
        <v>2500.92</v>
      </c>
    </row>
    <row r="108" spans="1:6" x14ac:dyDescent="0.25">
      <c r="A108" s="1">
        <v>41671</v>
      </c>
      <c r="B108" s="3">
        <v>7112.88</v>
      </c>
      <c r="C108" s="3">
        <v>6594.58</v>
      </c>
      <c r="D108" s="3">
        <v>2786.9</v>
      </c>
      <c r="E108" s="3">
        <v>2672.65</v>
      </c>
      <c r="F108" s="3">
        <v>2518.2199999999998</v>
      </c>
    </row>
    <row r="109" spans="1:6" x14ac:dyDescent="0.25">
      <c r="A109" s="1">
        <v>41699</v>
      </c>
      <c r="B109" s="3">
        <v>7321.26</v>
      </c>
      <c r="C109" s="3">
        <v>6795.74</v>
      </c>
      <c r="D109" s="3">
        <v>2867.07</v>
      </c>
      <c r="E109" s="3">
        <v>2790.93</v>
      </c>
      <c r="F109" s="3">
        <v>2534.48</v>
      </c>
    </row>
    <row r="110" spans="1:6" x14ac:dyDescent="0.25">
      <c r="A110" s="1">
        <v>41730</v>
      </c>
      <c r="B110" s="3">
        <v>7879.43</v>
      </c>
      <c r="C110" s="3">
        <v>7338.75</v>
      </c>
      <c r="D110" s="3">
        <v>3134.34</v>
      </c>
      <c r="E110" s="3">
        <v>3075.14</v>
      </c>
      <c r="F110" s="3">
        <v>2557.5700000000002</v>
      </c>
    </row>
    <row r="111" spans="1:6" x14ac:dyDescent="0.25">
      <c r="A111" s="1">
        <v>41760</v>
      </c>
      <c r="B111" s="3">
        <v>7868.79</v>
      </c>
      <c r="C111" s="3">
        <v>7371.39</v>
      </c>
      <c r="D111" s="3">
        <v>3245.69</v>
      </c>
      <c r="E111" s="3">
        <v>3236.72</v>
      </c>
      <c r="F111" s="3">
        <v>2578.06</v>
      </c>
    </row>
    <row r="112" spans="1:6" x14ac:dyDescent="0.25">
      <c r="A112" s="1">
        <v>41791</v>
      </c>
      <c r="B112" s="3">
        <v>8574.7999999999993</v>
      </c>
      <c r="C112" s="3">
        <v>8147</v>
      </c>
      <c r="D112" s="3">
        <v>3778.07</v>
      </c>
      <c r="E112" s="3">
        <v>3932.4</v>
      </c>
      <c r="F112" s="3">
        <v>2601.84</v>
      </c>
    </row>
    <row r="113" spans="1:6" x14ac:dyDescent="0.25">
      <c r="A113" s="1">
        <v>41821</v>
      </c>
      <c r="B113" s="3">
        <v>9100.43</v>
      </c>
      <c r="C113" s="3">
        <v>8723.15</v>
      </c>
      <c r="D113" s="3">
        <v>4213.75</v>
      </c>
      <c r="E113" s="3">
        <v>4487.55</v>
      </c>
      <c r="F113" s="3">
        <v>2620.54</v>
      </c>
    </row>
    <row r="114" spans="1:6" x14ac:dyDescent="0.25">
      <c r="A114" s="1">
        <v>41852</v>
      </c>
      <c r="B114" s="3">
        <v>9061.6299999999992</v>
      </c>
      <c r="C114" s="3">
        <v>8622.98</v>
      </c>
      <c r="D114" s="3">
        <v>4076.38</v>
      </c>
      <c r="E114" s="3">
        <v>4295.3999999999996</v>
      </c>
      <c r="F114" s="3">
        <v>2638.88</v>
      </c>
    </row>
    <row r="115" spans="1:6" x14ac:dyDescent="0.25">
      <c r="A115" s="1">
        <v>41883</v>
      </c>
      <c r="B115" s="3">
        <v>9584.51</v>
      </c>
      <c r="C115" s="3">
        <v>9093.92</v>
      </c>
      <c r="D115" s="3">
        <v>4263.79</v>
      </c>
      <c r="E115" s="3">
        <v>4478.12</v>
      </c>
      <c r="F115" s="3">
        <v>2658.44</v>
      </c>
    </row>
    <row r="116" spans="1:6" x14ac:dyDescent="0.25">
      <c r="A116" s="1">
        <v>41913</v>
      </c>
      <c r="B116" s="3">
        <v>9488.6299999999992</v>
      </c>
      <c r="C116" s="3">
        <v>9043</v>
      </c>
      <c r="D116" s="3">
        <v>4332.8500000000004</v>
      </c>
      <c r="E116" s="3">
        <v>4537.93</v>
      </c>
      <c r="F116" s="3">
        <v>2678.09</v>
      </c>
    </row>
    <row r="117" spans="1:6" x14ac:dyDescent="0.25">
      <c r="A117" s="1">
        <v>41944</v>
      </c>
      <c r="B117" s="3">
        <v>9943.24</v>
      </c>
      <c r="C117" s="3">
        <v>9454.02</v>
      </c>
      <c r="D117" s="3">
        <v>4475.32</v>
      </c>
      <c r="E117" s="3">
        <v>4682.51</v>
      </c>
      <c r="F117" s="3">
        <v>2699.07</v>
      </c>
    </row>
    <row r="118" spans="1:6" x14ac:dyDescent="0.25">
      <c r="A118" s="1">
        <v>41974</v>
      </c>
      <c r="B118" s="3">
        <v>10252.879999999999</v>
      </c>
      <c r="C118" s="3">
        <v>9755.6</v>
      </c>
      <c r="D118" s="3">
        <v>4712.2</v>
      </c>
      <c r="E118" s="3">
        <v>4730.53</v>
      </c>
      <c r="F118" s="3">
        <v>2719.74</v>
      </c>
    </row>
    <row r="119" spans="1:6" x14ac:dyDescent="0.25">
      <c r="A119" s="1">
        <v>42005</v>
      </c>
      <c r="B119" s="3">
        <v>9993.35</v>
      </c>
      <c r="C119" s="3">
        <v>9598.91</v>
      </c>
      <c r="D119" s="3">
        <v>4820.26</v>
      </c>
      <c r="E119" s="3">
        <v>4862.5200000000004</v>
      </c>
      <c r="F119" s="3">
        <v>2738.43</v>
      </c>
    </row>
    <row r="120" spans="1:6" x14ac:dyDescent="0.25">
      <c r="A120" s="1">
        <v>42036</v>
      </c>
      <c r="B120" s="3">
        <v>10596.61</v>
      </c>
      <c r="C120" s="3">
        <v>10138.98</v>
      </c>
      <c r="D120" s="3">
        <v>5013.67</v>
      </c>
      <c r="E120" s="3">
        <v>5019.46</v>
      </c>
      <c r="F120" s="3">
        <v>2757.61</v>
      </c>
    </row>
    <row r="121" spans="1:6" x14ac:dyDescent="0.25">
      <c r="A121" s="1">
        <v>42064</v>
      </c>
      <c r="B121" s="3">
        <v>10707.87</v>
      </c>
      <c r="C121" s="3">
        <v>10244.870000000001</v>
      </c>
      <c r="D121" s="3">
        <v>5088.8</v>
      </c>
      <c r="E121" s="3">
        <v>5052.12</v>
      </c>
      <c r="F121" s="3">
        <v>2774.45</v>
      </c>
    </row>
    <row r="122" spans="1:6" x14ac:dyDescent="0.25">
      <c r="A122" s="1">
        <v>42095</v>
      </c>
      <c r="B122" s="3">
        <v>10399.200000000001</v>
      </c>
      <c r="C122" s="3">
        <v>10003.76</v>
      </c>
      <c r="D122" s="3">
        <v>5076.1400000000003</v>
      </c>
      <c r="E122" s="3">
        <v>5105.0600000000004</v>
      </c>
      <c r="F122" s="3">
        <v>2797.43</v>
      </c>
    </row>
    <row r="123" spans="1:6" x14ac:dyDescent="0.25">
      <c r="A123" s="1">
        <v>42125</v>
      </c>
      <c r="B123" s="3">
        <v>9948.5400000000009</v>
      </c>
      <c r="C123" s="3">
        <v>9564.36</v>
      </c>
      <c r="D123" s="3">
        <v>4842.2700000000004</v>
      </c>
      <c r="E123" s="3">
        <v>4906.54</v>
      </c>
      <c r="F123" s="3">
        <v>2817.34</v>
      </c>
    </row>
    <row r="124" spans="1:6" x14ac:dyDescent="0.25">
      <c r="A124" s="1">
        <v>42156</v>
      </c>
      <c r="B124" s="3">
        <v>10267.370000000001</v>
      </c>
      <c r="C124" s="3">
        <v>9865.83</v>
      </c>
      <c r="D124" s="3">
        <v>5048.1899999999996</v>
      </c>
      <c r="E124" s="3">
        <v>4988.3100000000004</v>
      </c>
      <c r="F124" s="3">
        <v>2838.15</v>
      </c>
    </row>
    <row r="125" spans="1:6" x14ac:dyDescent="0.25">
      <c r="A125" s="1">
        <v>42186</v>
      </c>
      <c r="B125" s="3">
        <v>10338.65</v>
      </c>
      <c r="C125" s="3">
        <v>9909.2900000000009</v>
      </c>
      <c r="D125" s="3">
        <v>5047.96</v>
      </c>
      <c r="E125" s="3">
        <v>4945.43</v>
      </c>
      <c r="F125" s="3">
        <v>2857.66</v>
      </c>
    </row>
    <row r="126" spans="1:6" x14ac:dyDescent="0.25">
      <c r="A126" s="1">
        <v>42217</v>
      </c>
      <c r="B126" s="3">
        <v>10506.89</v>
      </c>
      <c r="C126" s="3">
        <v>10120.91</v>
      </c>
      <c r="D126" s="3">
        <v>5270.16</v>
      </c>
      <c r="E126" s="3">
        <v>5322.89</v>
      </c>
      <c r="F126" s="3">
        <v>2879.19</v>
      </c>
    </row>
    <row r="127" spans="1:6" x14ac:dyDescent="0.25">
      <c r="A127" s="1">
        <v>42248</v>
      </c>
      <c r="B127" s="3">
        <v>9657.33</v>
      </c>
      <c r="C127" s="3">
        <v>9297.7199999999993</v>
      </c>
      <c r="D127" s="3">
        <v>4896.63</v>
      </c>
      <c r="E127" s="3">
        <v>4791.53</v>
      </c>
      <c r="F127" s="3">
        <v>2898.7</v>
      </c>
    </row>
    <row r="128" spans="1:6" x14ac:dyDescent="0.25">
      <c r="A128" s="1">
        <v>42278</v>
      </c>
      <c r="B128" s="3">
        <v>9834.4</v>
      </c>
      <c r="C128" s="3">
        <v>9492.52</v>
      </c>
      <c r="D128" s="3">
        <v>5018.16</v>
      </c>
      <c r="E128" s="3">
        <v>4962.03</v>
      </c>
      <c r="F128" s="3">
        <v>2919.9</v>
      </c>
    </row>
    <row r="129" spans="1:6" x14ac:dyDescent="0.25">
      <c r="A129" s="1">
        <v>42309</v>
      </c>
      <c r="B129" s="3">
        <v>9961</v>
      </c>
      <c r="C129" s="3">
        <v>9636.67</v>
      </c>
      <c r="D129" s="3">
        <v>5143.74</v>
      </c>
      <c r="E129" s="3">
        <v>5076.42</v>
      </c>
      <c r="F129" s="3">
        <v>2937.31</v>
      </c>
    </row>
    <row r="130" spans="1:6" x14ac:dyDescent="0.25">
      <c r="A130" s="1">
        <v>42339</v>
      </c>
      <c r="B130" s="3">
        <v>9856.7099999999991</v>
      </c>
      <c r="C130" s="3">
        <v>9584.5499999999993</v>
      </c>
      <c r="D130" s="3">
        <v>5243.85</v>
      </c>
      <c r="E130" s="3">
        <v>5248.44</v>
      </c>
      <c r="F130" s="3">
        <v>2955.07</v>
      </c>
    </row>
    <row r="131" spans="1:6" x14ac:dyDescent="0.25">
      <c r="A131" s="1">
        <v>42370</v>
      </c>
      <c r="B131" s="3">
        <v>9895.0499999999993</v>
      </c>
      <c r="C131" s="3">
        <v>9643.99</v>
      </c>
      <c r="D131" s="3">
        <v>5320.72</v>
      </c>
      <c r="E131" s="3">
        <v>5392.79</v>
      </c>
      <c r="F131" s="3">
        <v>2975.22</v>
      </c>
    </row>
    <row r="132" spans="1:6" x14ac:dyDescent="0.25">
      <c r="A132" s="1">
        <v>42401</v>
      </c>
      <c r="B132" s="3">
        <v>9337.25</v>
      </c>
      <c r="C132" s="3">
        <v>9058.07</v>
      </c>
      <c r="D132" s="3">
        <v>4901.09</v>
      </c>
      <c r="E132" s="3">
        <v>4843.47</v>
      </c>
      <c r="F132" s="3">
        <v>2987.92</v>
      </c>
    </row>
    <row r="133" spans="1:6" x14ac:dyDescent="0.25">
      <c r="A133" s="1">
        <v>42430</v>
      </c>
      <c r="B133" s="3">
        <v>8932.41</v>
      </c>
      <c r="C133" s="3">
        <v>8604.5</v>
      </c>
      <c r="D133" s="3">
        <v>4542.87</v>
      </c>
      <c r="E133" s="3">
        <v>4335.2</v>
      </c>
      <c r="F133" s="3">
        <v>3005.17</v>
      </c>
    </row>
    <row r="134" spans="1:6" x14ac:dyDescent="0.25">
      <c r="A134" s="1">
        <v>42461</v>
      </c>
      <c r="B134" s="3">
        <v>9550.8700000000008</v>
      </c>
      <c r="C134" s="3">
        <v>9230.34</v>
      </c>
      <c r="D134" s="3">
        <v>4956.96</v>
      </c>
      <c r="E134" s="3">
        <v>4742.59</v>
      </c>
      <c r="F134" s="3">
        <v>3029.27</v>
      </c>
    </row>
    <row r="135" spans="1:6" x14ac:dyDescent="0.25">
      <c r="A135" s="1">
        <v>42491</v>
      </c>
      <c r="B135" s="3">
        <v>9738.27</v>
      </c>
      <c r="C135" s="3">
        <v>9435.77</v>
      </c>
      <c r="D135" s="3">
        <v>5103.8599999999997</v>
      </c>
      <c r="E135" s="3">
        <v>4946.67</v>
      </c>
      <c r="F135" s="3">
        <v>3052.34</v>
      </c>
    </row>
    <row r="136" spans="1:6" x14ac:dyDescent="0.25">
      <c r="A136" s="1">
        <v>42522</v>
      </c>
      <c r="B136" s="3">
        <v>10131.870000000001</v>
      </c>
      <c r="C136" s="3">
        <v>9773.4699999999993</v>
      </c>
      <c r="D136" s="3">
        <v>5194.32</v>
      </c>
      <c r="E136" s="3">
        <v>5000.1099999999997</v>
      </c>
      <c r="F136" s="3">
        <v>3074.64</v>
      </c>
    </row>
    <row r="137" spans="1:6" x14ac:dyDescent="0.25">
      <c r="A137" s="1">
        <v>42552</v>
      </c>
      <c r="B137" s="3">
        <v>10407.94</v>
      </c>
      <c r="C137" s="3">
        <v>10106.39</v>
      </c>
      <c r="D137" s="3">
        <v>5484.49</v>
      </c>
      <c r="E137" s="3">
        <v>5416.97</v>
      </c>
      <c r="F137" s="3">
        <v>3094.53</v>
      </c>
    </row>
    <row r="138" spans="1:6" x14ac:dyDescent="0.25">
      <c r="A138" s="1">
        <v>42583</v>
      </c>
      <c r="B138" s="3">
        <v>10886.12</v>
      </c>
      <c r="C138" s="3">
        <v>10568.95</v>
      </c>
      <c r="D138" s="3">
        <v>5759.14</v>
      </c>
      <c r="E138" s="3">
        <v>5603.95</v>
      </c>
      <c r="F138" s="3">
        <v>3117.52</v>
      </c>
    </row>
    <row r="139" spans="1:6" x14ac:dyDescent="0.25">
      <c r="A139" s="1">
        <v>42614</v>
      </c>
      <c r="B139" s="3">
        <v>11080.31</v>
      </c>
      <c r="C139" s="3">
        <v>10783.22</v>
      </c>
      <c r="D139" s="3">
        <v>5963.34</v>
      </c>
      <c r="E139" s="3">
        <v>5721.71</v>
      </c>
      <c r="F139" s="3">
        <v>3138.11</v>
      </c>
    </row>
    <row r="140" spans="1:6" x14ac:dyDescent="0.25">
      <c r="A140" s="1">
        <v>42644</v>
      </c>
      <c r="B140" s="3">
        <v>10911.35</v>
      </c>
      <c r="C140" s="3">
        <v>10677.17</v>
      </c>
      <c r="D140" s="3">
        <v>6037.31</v>
      </c>
      <c r="E140" s="3">
        <v>5799.29</v>
      </c>
      <c r="F140" s="3">
        <v>3157.24</v>
      </c>
    </row>
    <row r="141" spans="1:6" x14ac:dyDescent="0.25">
      <c r="A141" s="1">
        <v>42675</v>
      </c>
      <c r="B141" s="3">
        <v>10995.63</v>
      </c>
      <c r="C141" s="3">
        <v>10840.64</v>
      </c>
      <c r="D141" s="3">
        <v>6282.3</v>
      </c>
      <c r="E141" s="3">
        <v>6121.65</v>
      </c>
      <c r="F141" s="3">
        <v>3176.27</v>
      </c>
    </row>
    <row r="142" spans="1:6" x14ac:dyDescent="0.25">
      <c r="A142" s="1">
        <v>42705</v>
      </c>
      <c r="B142" s="3">
        <v>10409.42</v>
      </c>
      <c r="C142" s="3">
        <v>10177.83</v>
      </c>
      <c r="D142" s="3">
        <v>5734.4</v>
      </c>
      <c r="E142" s="3">
        <v>5516.86</v>
      </c>
      <c r="F142" s="3">
        <v>3197.27</v>
      </c>
    </row>
    <row r="143" spans="1:6" x14ac:dyDescent="0.25">
      <c r="A143" s="1">
        <v>42736</v>
      </c>
      <c r="B143" s="3">
        <v>10355.89</v>
      </c>
      <c r="C143" s="3">
        <v>10094.85</v>
      </c>
      <c r="D143" s="3">
        <v>5611.6</v>
      </c>
      <c r="E143" s="3">
        <v>5420.82</v>
      </c>
      <c r="F143" s="3">
        <v>3213.15</v>
      </c>
    </row>
    <row r="144" spans="1:6" x14ac:dyDescent="0.25">
      <c r="A144" s="1">
        <v>42767</v>
      </c>
      <c r="B144" s="3">
        <v>11107.84</v>
      </c>
      <c r="C144" s="3">
        <v>10868.73</v>
      </c>
      <c r="D144" s="3">
        <v>6112.41</v>
      </c>
      <c r="E144" s="3">
        <v>5966.66</v>
      </c>
      <c r="F144" s="3">
        <v>3230.98</v>
      </c>
    </row>
    <row r="145" spans="1:6" x14ac:dyDescent="0.25">
      <c r="A145" s="1">
        <v>42795</v>
      </c>
      <c r="B145" s="3">
        <v>11425.17</v>
      </c>
      <c r="C145" s="3">
        <v>11231.97</v>
      </c>
      <c r="D145" s="3">
        <v>6432.83</v>
      </c>
      <c r="E145" s="3">
        <v>6282.83</v>
      </c>
      <c r="F145" s="3">
        <v>3248.45</v>
      </c>
    </row>
    <row r="146" spans="1:6" x14ac:dyDescent="0.25">
      <c r="A146" s="1">
        <v>42826</v>
      </c>
      <c r="B146" s="3">
        <v>11741.07</v>
      </c>
      <c r="C146" s="3">
        <v>11598.65</v>
      </c>
      <c r="D146" s="3">
        <v>6766.76</v>
      </c>
      <c r="E146" s="3">
        <v>6602.37</v>
      </c>
      <c r="F146" s="3">
        <v>3267.33</v>
      </c>
    </row>
    <row r="147" spans="1:6" x14ac:dyDescent="0.25">
      <c r="A147" s="1">
        <v>42856</v>
      </c>
      <c r="B147" s="3">
        <v>11977.89</v>
      </c>
      <c r="C147" s="3">
        <v>11922.34</v>
      </c>
      <c r="D147" s="3">
        <v>7096.43</v>
      </c>
      <c r="E147" s="3">
        <v>7073.99</v>
      </c>
      <c r="F147" s="3">
        <v>3283.53</v>
      </c>
    </row>
    <row r="148" spans="1:6" x14ac:dyDescent="0.25">
      <c r="A148" s="1">
        <v>42887</v>
      </c>
      <c r="B148" s="3">
        <v>12311.69</v>
      </c>
      <c r="C148" s="3">
        <v>12156.89</v>
      </c>
      <c r="D148" s="3">
        <v>7019.09</v>
      </c>
      <c r="E148" s="3">
        <v>7028.62</v>
      </c>
      <c r="F148" s="3">
        <v>3304.43</v>
      </c>
    </row>
    <row r="149" spans="1:6" x14ac:dyDescent="0.25">
      <c r="A149" s="1">
        <v>42917</v>
      </c>
      <c r="B149" s="3">
        <v>12253.18</v>
      </c>
      <c r="C149" s="3">
        <v>12132.6</v>
      </c>
      <c r="D149" s="3">
        <v>7089.78</v>
      </c>
      <c r="E149" s="3">
        <v>7062.09</v>
      </c>
      <c r="F149" s="3">
        <v>3322.62</v>
      </c>
    </row>
    <row r="150" spans="1:6" x14ac:dyDescent="0.25">
      <c r="A150" s="1">
        <v>42948</v>
      </c>
      <c r="B150" s="3">
        <v>13048.48</v>
      </c>
      <c r="C150" s="3">
        <v>12865.27</v>
      </c>
      <c r="D150" s="3">
        <v>7397.71</v>
      </c>
      <c r="E150" s="3">
        <v>7374.32</v>
      </c>
      <c r="F150" s="3">
        <v>3342.76</v>
      </c>
    </row>
    <row r="151" spans="1:6" x14ac:dyDescent="0.25">
      <c r="A151" s="1">
        <v>42979</v>
      </c>
      <c r="B151" s="3">
        <v>12943.04</v>
      </c>
      <c r="C151" s="3">
        <v>12795.51</v>
      </c>
      <c r="D151" s="3">
        <v>7469.88</v>
      </c>
      <c r="E151" s="3">
        <v>7336.5</v>
      </c>
      <c r="F151" s="3">
        <v>3362.01</v>
      </c>
    </row>
    <row r="152" spans="1:6" x14ac:dyDescent="0.25">
      <c r="A152" s="1">
        <v>43009</v>
      </c>
      <c r="B152" s="3">
        <v>12690.62</v>
      </c>
      <c r="C152" s="3">
        <v>12577.95</v>
      </c>
      <c r="D152" s="3">
        <v>7436.17</v>
      </c>
      <c r="E152" s="3">
        <v>7233.46</v>
      </c>
      <c r="F152" s="3">
        <v>3379.47</v>
      </c>
    </row>
    <row r="153" spans="1:6" x14ac:dyDescent="0.25">
      <c r="A153" s="1">
        <v>43040</v>
      </c>
      <c r="B153" s="3">
        <v>13583.27</v>
      </c>
      <c r="C153" s="3">
        <v>13515.96</v>
      </c>
      <c r="D153" s="3">
        <v>8046.34</v>
      </c>
      <c r="E153" s="3">
        <v>7994.41</v>
      </c>
      <c r="F153" s="3">
        <v>3397.69</v>
      </c>
    </row>
    <row r="154" spans="1:6" x14ac:dyDescent="0.25">
      <c r="A154" s="1">
        <v>43070</v>
      </c>
      <c r="B154" s="3">
        <v>13205.46</v>
      </c>
      <c r="C154" s="3">
        <v>13265.94</v>
      </c>
      <c r="D154" s="3">
        <v>8178.56</v>
      </c>
      <c r="E154" s="3">
        <v>8091.31</v>
      </c>
      <c r="F154" s="3">
        <v>3416.42</v>
      </c>
    </row>
    <row r="155" spans="1:6" x14ac:dyDescent="0.25">
      <c r="A155" s="1">
        <v>43101</v>
      </c>
      <c r="B155" s="3">
        <v>13651.17</v>
      </c>
      <c r="C155" s="3">
        <v>13813.81</v>
      </c>
      <c r="D155" s="3">
        <v>8725.9599999999991</v>
      </c>
      <c r="E155" s="3">
        <v>8636.33</v>
      </c>
      <c r="F155" s="3">
        <v>3433.58</v>
      </c>
    </row>
    <row r="156" spans="1:6" x14ac:dyDescent="0.25">
      <c r="A156" s="1">
        <v>43132</v>
      </c>
      <c r="B156" s="3">
        <v>14267.38</v>
      </c>
      <c r="C156" s="3">
        <v>14188.25</v>
      </c>
      <c r="D156" s="3">
        <v>8455.23</v>
      </c>
      <c r="E156" s="3">
        <v>8341.89</v>
      </c>
      <c r="F156" s="3">
        <v>3450.24</v>
      </c>
    </row>
    <row r="157" spans="1:6" x14ac:dyDescent="0.25">
      <c r="A157" s="1">
        <v>43160</v>
      </c>
      <c r="B157" s="3">
        <v>13581.71</v>
      </c>
      <c r="C157" s="3">
        <v>13531.83</v>
      </c>
      <c r="D157" s="3">
        <v>8114.94</v>
      </c>
      <c r="E157" s="3">
        <v>8014.21</v>
      </c>
      <c r="F157" s="3">
        <v>3470.27</v>
      </c>
    </row>
    <row r="158" spans="1:6" x14ac:dyDescent="0.25">
      <c r="A158" s="1">
        <v>43191</v>
      </c>
      <c r="B158" s="3">
        <v>13175.99</v>
      </c>
      <c r="C158" s="3">
        <v>13090.98</v>
      </c>
      <c r="D158" s="3">
        <v>7894.37</v>
      </c>
      <c r="E158" s="3">
        <v>7451.77</v>
      </c>
      <c r="F158" s="3">
        <v>3495.02</v>
      </c>
    </row>
    <row r="159" spans="1:6" x14ac:dyDescent="0.25">
      <c r="A159" s="1">
        <v>43221</v>
      </c>
      <c r="B159" s="3">
        <v>14015.92</v>
      </c>
      <c r="C159" s="3">
        <v>13950.42</v>
      </c>
      <c r="D159" s="3">
        <v>8475.7800000000007</v>
      </c>
      <c r="E159" s="3">
        <v>7967.46</v>
      </c>
      <c r="F159" s="3">
        <v>3518.01</v>
      </c>
    </row>
    <row r="160" spans="1:6" x14ac:dyDescent="0.25">
      <c r="A160" s="1">
        <v>43252</v>
      </c>
      <c r="B160" s="3">
        <v>13876.45</v>
      </c>
      <c r="C160" s="3">
        <v>13617.21</v>
      </c>
      <c r="D160" s="3">
        <v>7895.9</v>
      </c>
      <c r="E160" s="3">
        <v>7359.49</v>
      </c>
      <c r="F160" s="3">
        <v>3533.35</v>
      </c>
    </row>
    <row r="161" spans="1:6" x14ac:dyDescent="0.25">
      <c r="A161" s="1">
        <v>43282</v>
      </c>
      <c r="B161" s="3">
        <v>13878.61</v>
      </c>
      <c r="C161" s="3">
        <v>13503.29</v>
      </c>
      <c r="D161" s="3">
        <v>7688.89</v>
      </c>
      <c r="E161" s="3">
        <v>6880.9</v>
      </c>
      <c r="F161" s="3">
        <v>3560.14</v>
      </c>
    </row>
    <row r="162" spans="1:6" x14ac:dyDescent="0.25">
      <c r="A162" s="1">
        <v>43313</v>
      </c>
      <c r="B162" s="3">
        <v>14715.12</v>
      </c>
      <c r="C162" s="3">
        <v>14258.89</v>
      </c>
      <c r="D162" s="3">
        <v>8025.46</v>
      </c>
      <c r="E162" s="3">
        <v>7097.06</v>
      </c>
      <c r="F162" s="3">
        <v>3583.62</v>
      </c>
    </row>
    <row r="163" spans="1:6" x14ac:dyDescent="0.25">
      <c r="A163" s="1">
        <v>43344</v>
      </c>
      <c r="B163" s="3">
        <v>15210.43</v>
      </c>
      <c r="C163" s="3">
        <v>14782.95</v>
      </c>
      <c r="D163" s="3">
        <v>8458.69</v>
      </c>
      <c r="E163" s="3">
        <v>7361.15</v>
      </c>
      <c r="F163" s="3">
        <v>3606.02</v>
      </c>
    </row>
    <row r="164" spans="1:6" x14ac:dyDescent="0.25">
      <c r="A164" s="1">
        <v>43374</v>
      </c>
      <c r="B164" s="3">
        <v>14197.13</v>
      </c>
      <c r="C164" s="3">
        <v>13569.58</v>
      </c>
      <c r="D164" s="3">
        <v>7380.4</v>
      </c>
      <c r="E164" s="3">
        <v>6146.57</v>
      </c>
      <c r="F164" s="3">
        <v>3625.88</v>
      </c>
    </row>
    <row r="165" spans="1:6" x14ac:dyDescent="0.25">
      <c r="A165" s="1">
        <v>43405</v>
      </c>
      <c r="B165" s="3">
        <v>13464.25</v>
      </c>
      <c r="C165" s="3">
        <v>12999.37</v>
      </c>
      <c r="D165" s="3">
        <v>7343.11</v>
      </c>
      <c r="E165" s="3">
        <v>6129.34</v>
      </c>
      <c r="F165" s="3">
        <v>3652.32</v>
      </c>
    </row>
    <row r="166" spans="1:6" x14ac:dyDescent="0.25">
      <c r="A166" s="1">
        <v>43435</v>
      </c>
      <c r="B166" s="3">
        <v>14083.29</v>
      </c>
      <c r="C166" s="3">
        <v>13503.06</v>
      </c>
      <c r="D166" s="3">
        <v>7463.25</v>
      </c>
      <c r="E166" s="3">
        <v>6140.58</v>
      </c>
      <c r="F166" s="3">
        <v>3679.29</v>
      </c>
    </row>
    <row r="167" spans="1:6" x14ac:dyDescent="0.25">
      <c r="A167" s="1">
        <v>43466</v>
      </c>
      <c r="B167" s="3">
        <v>14162.64</v>
      </c>
      <c r="C167" s="3">
        <v>13640.46</v>
      </c>
      <c r="D167" s="3">
        <v>7639.01</v>
      </c>
      <c r="E167" s="3">
        <v>6366.85</v>
      </c>
      <c r="F167" s="3">
        <v>3707.34</v>
      </c>
    </row>
    <row r="168" spans="1:6" x14ac:dyDescent="0.25">
      <c r="A168" s="1">
        <v>43497</v>
      </c>
      <c r="B168" s="3">
        <v>14064.4</v>
      </c>
      <c r="C168" s="3">
        <v>13435.65</v>
      </c>
      <c r="D168" s="3">
        <v>7320.07</v>
      </c>
      <c r="E168" s="3">
        <v>6022.04</v>
      </c>
      <c r="F168" s="3">
        <v>3735.67</v>
      </c>
    </row>
    <row r="169" spans="1:6" x14ac:dyDescent="0.25">
      <c r="A169" s="1">
        <v>43525</v>
      </c>
      <c r="B169" s="3">
        <v>14049.93</v>
      </c>
      <c r="C169" s="3">
        <v>13424.34</v>
      </c>
      <c r="D169" s="3">
        <v>7317.47</v>
      </c>
      <c r="E169" s="3">
        <v>6024.59</v>
      </c>
      <c r="F169" s="3">
        <v>3756</v>
      </c>
    </row>
    <row r="170" spans="1:6" x14ac:dyDescent="0.25">
      <c r="A170" s="1">
        <v>43556</v>
      </c>
      <c r="B170" s="3">
        <v>15070.64</v>
      </c>
      <c r="C170" s="3">
        <v>14421.49</v>
      </c>
      <c r="D170" s="3">
        <v>7865.64</v>
      </c>
      <c r="E170" s="3">
        <v>6586.72</v>
      </c>
      <c r="F170" s="3">
        <v>3781.26</v>
      </c>
    </row>
    <row r="171" spans="1:6" x14ac:dyDescent="0.25">
      <c r="A171" s="1">
        <v>43586</v>
      </c>
      <c r="B171" s="3">
        <v>15124.04</v>
      </c>
      <c r="C171" s="3">
        <v>14366.33</v>
      </c>
      <c r="D171" s="3">
        <v>7589.96</v>
      </c>
      <c r="E171" s="3">
        <v>6392.56</v>
      </c>
      <c r="F171" s="3">
        <v>3805.67</v>
      </c>
    </row>
    <row r="172" spans="1:6" x14ac:dyDescent="0.25">
      <c r="A172" s="1">
        <v>43617</v>
      </c>
      <c r="B172" s="3">
        <v>15338.44</v>
      </c>
      <c r="C172" s="3">
        <v>14591.01</v>
      </c>
      <c r="D172" s="3">
        <v>7774.49</v>
      </c>
      <c r="E172" s="3">
        <v>6497.86</v>
      </c>
      <c r="F172" s="3">
        <v>3835.02</v>
      </c>
    </row>
    <row r="173" spans="1:6" x14ac:dyDescent="0.25">
      <c r="A173" s="1">
        <v>43647</v>
      </c>
      <c r="B173" s="3">
        <v>15280.9</v>
      </c>
      <c r="C173" s="3">
        <v>14481.11</v>
      </c>
      <c r="D173" s="3">
        <v>7681.81</v>
      </c>
      <c r="E173" s="3">
        <v>6201.68</v>
      </c>
      <c r="F173" s="3">
        <v>3857</v>
      </c>
    </row>
    <row r="174" spans="1:6" x14ac:dyDescent="0.25">
      <c r="A174" s="1">
        <v>43678</v>
      </c>
      <c r="B174" s="3">
        <v>14201.5</v>
      </c>
      <c r="C174" s="3">
        <v>13362.08</v>
      </c>
      <c r="D174" s="3">
        <v>6932.86</v>
      </c>
      <c r="E174" s="3">
        <v>5452.28</v>
      </c>
      <c r="F174" s="3">
        <v>3888.43</v>
      </c>
    </row>
    <row r="175" spans="1:6" x14ac:dyDescent="0.25">
      <c r="A175" s="1">
        <v>43709</v>
      </c>
      <c r="B175" s="3">
        <v>14323.94</v>
      </c>
      <c r="C175" s="3">
        <v>13449.3</v>
      </c>
      <c r="D175" s="3">
        <v>6932.88</v>
      </c>
      <c r="E175" s="3">
        <v>5408.08</v>
      </c>
      <c r="F175" s="3">
        <v>3913.1</v>
      </c>
    </row>
    <row r="176" spans="1:6" x14ac:dyDescent="0.25">
      <c r="A176" s="1">
        <v>43739</v>
      </c>
      <c r="B176" s="3">
        <v>14764.5</v>
      </c>
      <c r="C176" s="3">
        <v>13840.55</v>
      </c>
      <c r="D176" s="3">
        <v>7063</v>
      </c>
      <c r="E176" s="3">
        <v>5561.69</v>
      </c>
      <c r="F176" s="3">
        <v>3932.48</v>
      </c>
    </row>
    <row r="177" spans="1:6" x14ac:dyDescent="0.25">
      <c r="A177" s="1">
        <v>43770</v>
      </c>
      <c r="B177" s="3">
        <v>15495.85</v>
      </c>
      <c r="C177" s="3">
        <v>14560.64</v>
      </c>
      <c r="D177" s="3">
        <v>7558.35</v>
      </c>
      <c r="E177" s="3">
        <v>5828.45</v>
      </c>
      <c r="F177" s="3">
        <v>3958.63</v>
      </c>
    </row>
    <row r="178" spans="1:6" x14ac:dyDescent="0.25">
      <c r="A178" s="1">
        <v>43800</v>
      </c>
      <c r="B178" s="3">
        <v>15672.75</v>
      </c>
      <c r="C178" s="3">
        <v>14729.77</v>
      </c>
      <c r="D178" s="3">
        <v>7682.89</v>
      </c>
      <c r="E178" s="3">
        <v>5850.95</v>
      </c>
      <c r="F178" s="3">
        <v>3979.73</v>
      </c>
    </row>
    <row r="179" spans="1:6" x14ac:dyDescent="0.25">
      <c r="A179" s="1">
        <v>43831</v>
      </c>
      <c r="B179" s="3">
        <v>15798.06</v>
      </c>
      <c r="C179" s="3">
        <v>14843.29</v>
      </c>
      <c r="D179" s="3">
        <v>7710.32</v>
      </c>
      <c r="E179" s="3">
        <v>5926.31</v>
      </c>
      <c r="F179" s="3">
        <v>3998.11</v>
      </c>
    </row>
    <row r="180" spans="1:6" x14ac:dyDescent="0.25">
      <c r="A180" s="1">
        <v>43862</v>
      </c>
      <c r="B180" s="3">
        <v>15143.99</v>
      </c>
      <c r="C180" s="3">
        <v>14421.13</v>
      </c>
      <c r="D180" s="3">
        <v>7904.1</v>
      </c>
      <c r="E180" s="3">
        <v>6141.7</v>
      </c>
      <c r="F180" s="3">
        <v>4019.99</v>
      </c>
    </row>
    <row r="181" spans="1:6" x14ac:dyDescent="0.25">
      <c r="A181" s="1">
        <v>43891</v>
      </c>
      <c r="B181" s="3">
        <v>14569</v>
      </c>
      <c r="C181" s="3">
        <v>13875.34</v>
      </c>
      <c r="D181" s="3">
        <v>7640.58</v>
      </c>
      <c r="E181" s="3">
        <v>5858.34</v>
      </c>
      <c r="F181" s="3">
        <v>4038.61</v>
      </c>
    </row>
    <row r="182" spans="1:6" x14ac:dyDescent="0.25">
      <c r="A182" s="1">
        <v>43922</v>
      </c>
      <c r="B182" s="3">
        <v>10849.01</v>
      </c>
      <c r="C182" s="3">
        <v>10186.74</v>
      </c>
      <c r="D182" s="3">
        <v>5383.93</v>
      </c>
      <c r="E182" s="3">
        <v>3862.36</v>
      </c>
      <c r="F182" s="3">
        <v>4059.51</v>
      </c>
    </row>
    <row r="183" spans="1:6" x14ac:dyDescent="0.25">
      <c r="A183" s="1">
        <v>43952</v>
      </c>
      <c r="B183" s="3">
        <v>12919.55</v>
      </c>
      <c r="C183" s="3">
        <v>12072.43</v>
      </c>
      <c r="D183" s="3">
        <v>6284.53</v>
      </c>
      <c r="E183" s="3">
        <v>4405.21</v>
      </c>
      <c r="F183" s="3">
        <v>4084.39</v>
      </c>
    </row>
    <row r="184" spans="1:6" x14ac:dyDescent="0.25">
      <c r="A184" s="1">
        <v>43983</v>
      </c>
      <c r="B184" s="3">
        <v>12917.31</v>
      </c>
      <c r="C184" s="3">
        <v>12092.03</v>
      </c>
      <c r="D184" s="3">
        <v>6346.04</v>
      </c>
      <c r="E184" s="3">
        <v>4449.7299999999996</v>
      </c>
      <c r="F184" s="3">
        <v>4114.54</v>
      </c>
    </row>
    <row r="185" spans="1:6" x14ac:dyDescent="0.25">
      <c r="A185" s="1">
        <v>44013</v>
      </c>
      <c r="B185" s="3">
        <v>13701.06</v>
      </c>
      <c r="C185" s="3">
        <v>12904.08</v>
      </c>
      <c r="D185" s="3">
        <v>6891.05</v>
      </c>
      <c r="E185" s="3">
        <v>4991.3500000000004</v>
      </c>
      <c r="F185" s="3">
        <v>4134.45</v>
      </c>
    </row>
    <row r="186" spans="1:6" x14ac:dyDescent="0.25">
      <c r="A186" s="1">
        <v>44044</v>
      </c>
      <c r="B186" s="3">
        <v>14536.29</v>
      </c>
      <c r="C186" s="3">
        <v>13654.79</v>
      </c>
      <c r="D186" s="3">
        <v>7178.12</v>
      </c>
      <c r="E186" s="3">
        <v>5270.39</v>
      </c>
      <c r="F186" s="3">
        <v>4151.3100000000004</v>
      </c>
    </row>
    <row r="187" spans="1:6" x14ac:dyDescent="0.25">
      <c r="A187" s="1">
        <v>44075</v>
      </c>
      <c r="B187" s="3">
        <v>15025.62</v>
      </c>
      <c r="C187" s="3">
        <v>14285.55</v>
      </c>
      <c r="D187" s="3">
        <v>7849.01</v>
      </c>
      <c r="E187" s="3">
        <v>5915.51</v>
      </c>
      <c r="F187" s="3">
        <v>4166.1099999999997</v>
      </c>
    </row>
    <row r="188" spans="1:6" x14ac:dyDescent="0.25">
      <c r="A188" s="1">
        <v>44105</v>
      </c>
      <c r="B188" s="3">
        <v>14977.47</v>
      </c>
      <c r="C188" s="3">
        <v>14321.32</v>
      </c>
      <c r="D188" s="3">
        <v>8002.51</v>
      </c>
      <c r="E188" s="3">
        <v>6162.66</v>
      </c>
      <c r="F188" s="3">
        <v>4177.67</v>
      </c>
    </row>
    <row r="189" spans="1:6" x14ac:dyDescent="0.25">
      <c r="A189" s="1">
        <v>44136</v>
      </c>
      <c r="B189" s="3">
        <v>15264.8</v>
      </c>
      <c r="C189" s="3">
        <v>14521.56</v>
      </c>
      <c r="D189" s="3">
        <v>7959.61</v>
      </c>
      <c r="E189" s="3">
        <v>6086.06</v>
      </c>
      <c r="F189" s="3">
        <v>4193.87</v>
      </c>
    </row>
    <row r="190" spans="1:6" x14ac:dyDescent="0.25">
      <c r="A190" s="1">
        <v>44166</v>
      </c>
      <c r="B190" s="3">
        <v>17192.77</v>
      </c>
      <c r="C190" s="3">
        <v>16431.79</v>
      </c>
      <c r="D190" s="3">
        <v>9227.01</v>
      </c>
      <c r="E190" s="3">
        <v>6941.98</v>
      </c>
      <c r="F190" s="3">
        <v>4209.04</v>
      </c>
    </row>
    <row r="191" spans="1:6" x14ac:dyDescent="0.25">
      <c r="A191" s="1">
        <v>44197</v>
      </c>
      <c r="B191" s="3">
        <v>18381.580000000002</v>
      </c>
      <c r="C191" s="3">
        <v>17556.560000000001</v>
      </c>
      <c r="D191" s="3">
        <v>9758.24</v>
      </c>
      <c r="E191" s="3">
        <v>7525.92</v>
      </c>
      <c r="F191" s="3">
        <v>4220.6499999999996</v>
      </c>
    </row>
    <row r="192" spans="1:6" x14ac:dyDescent="0.25">
      <c r="A192" s="1">
        <v>44228</v>
      </c>
      <c r="B192" s="3">
        <v>18677.689999999999</v>
      </c>
      <c r="C192" s="3">
        <v>17857.07</v>
      </c>
      <c r="D192" s="3">
        <v>9960.85</v>
      </c>
      <c r="E192" s="3">
        <v>7671.61</v>
      </c>
      <c r="F192" s="3">
        <v>4229.66</v>
      </c>
    </row>
    <row r="193" spans="1:6" x14ac:dyDescent="0.25">
      <c r="A193" s="1">
        <v>44256</v>
      </c>
      <c r="B193" s="3">
        <v>19389.349999999999</v>
      </c>
      <c r="C193" s="3">
        <v>18788.79</v>
      </c>
      <c r="D193" s="3">
        <v>10996.38</v>
      </c>
      <c r="E193" s="3">
        <v>8607.66</v>
      </c>
      <c r="F193" s="3">
        <v>4244.55</v>
      </c>
    </row>
    <row r="194" spans="1:6" x14ac:dyDescent="0.25">
      <c r="A194" s="1">
        <v>44287</v>
      </c>
      <c r="B194" s="3">
        <v>19535.919999999998</v>
      </c>
      <c r="C194" s="3">
        <v>18968.55</v>
      </c>
      <c r="D194" s="3">
        <v>11225.99</v>
      </c>
      <c r="E194" s="3">
        <v>8697.4</v>
      </c>
      <c r="F194" s="3">
        <v>4259.3100000000004</v>
      </c>
    </row>
    <row r="195" spans="1:6" x14ac:dyDescent="0.25">
      <c r="A195" s="1">
        <v>44317</v>
      </c>
      <c r="B195" s="3">
        <v>19280.11</v>
      </c>
      <c r="C195" s="3">
        <v>18802.03</v>
      </c>
      <c r="D195" s="3">
        <v>11230.3</v>
      </c>
      <c r="E195" s="3">
        <v>8922.5</v>
      </c>
      <c r="F195" s="3">
        <v>4275.6899999999996</v>
      </c>
    </row>
    <row r="196" spans="1:6" x14ac:dyDescent="0.25">
      <c r="A196" s="1">
        <v>44348</v>
      </c>
      <c r="B196" s="3">
        <v>20613.310000000001</v>
      </c>
      <c r="C196" s="3">
        <v>20113.79</v>
      </c>
      <c r="D196" s="3">
        <v>11932.83</v>
      </c>
      <c r="E196" s="3">
        <v>9758.89</v>
      </c>
      <c r="F196" s="3">
        <v>4288.17</v>
      </c>
    </row>
    <row r="197" spans="1:6" x14ac:dyDescent="0.25">
      <c r="A197" s="1">
        <v>44378</v>
      </c>
      <c r="B197" s="3">
        <v>20839.810000000001</v>
      </c>
      <c r="C197" s="3">
        <v>20524.09</v>
      </c>
      <c r="D197" s="3">
        <v>12518.01</v>
      </c>
      <c r="E197" s="3">
        <v>10440.379999999999</v>
      </c>
      <c r="F197" s="3">
        <v>4302.0600000000004</v>
      </c>
    </row>
    <row r="198" spans="1:6" x14ac:dyDescent="0.25">
      <c r="A198" s="1">
        <v>44409</v>
      </c>
      <c r="B198" s="3">
        <v>21021.58</v>
      </c>
      <c r="C198" s="3">
        <v>20876.599999999999</v>
      </c>
      <c r="D198" s="3">
        <v>12955.56</v>
      </c>
      <c r="E198" s="3">
        <v>11227.38</v>
      </c>
      <c r="F198" s="3">
        <v>4317.7700000000004</v>
      </c>
    </row>
    <row r="199" spans="1:6" x14ac:dyDescent="0.25">
      <c r="A199" s="1">
        <v>44440</v>
      </c>
      <c r="B199" s="3">
        <v>22740.59</v>
      </c>
      <c r="C199" s="3">
        <v>22246.76</v>
      </c>
      <c r="D199" s="3">
        <v>13321.98</v>
      </c>
      <c r="E199" s="3">
        <v>10927.82</v>
      </c>
      <c r="F199" s="3">
        <v>4333.8100000000004</v>
      </c>
    </row>
    <row r="200" spans="1:6" x14ac:dyDescent="0.25">
      <c r="A200" s="1">
        <v>44470</v>
      </c>
      <c r="B200" s="3">
        <v>23323.22</v>
      </c>
      <c r="C200" s="3">
        <v>22969.86</v>
      </c>
      <c r="D200" s="3">
        <v>14057.5</v>
      </c>
      <c r="E200" s="3">
        <v>11584.4</v>
      </c>
      <c r="F200" s="3">
        <v>4344.88</v>
      </c>
    </row>
    <row r="201" spans="1:6" x14ac:dyDescent="0.25">
      <c r="A201" s="1">
        <v>44501</v>
      </c>
      <c r="B201" s="3">
        <v>23815.45</v>
      </c>
      <c r="C201" s="3">
        <v>23431.96</v>
      </c>
      <c r="D201" s="3">
        <v>14315.55</v>
      </c>
      <c r="E201" s="3">
        <v>11690.87</v>
      </c>
      <c r="F201" s="3">
        <v>4357.54</v>
      </c>
    </row>
    <row r="202" spans="1:6" x14ac:dyDescent="0.25">
      <c r="A202" s="1">
        <v>44531</v>
      </c>
      <c r="B202" s="3">
        <v>22923.55</v>
      </c>
      <c r="C202" s="3">
        <v>22656.71</v>
      </c>
      <c r="D202" s="3">
        <v>14011.1</v>
      </c>
      <c r="E202" s="3">
        <v>11564.55</v>
      </c>
      <c r="F202" s="3">
        <v>4373.1099999999997</v>
      </c>
    </row>
    <row r="203" spans="1:6" x14ac:dyDescent="0.25">
      <c r="A203" s="1">
        <v>44562</v>
      </c>
      <c r="B203" s="3">
        <v>23165.73</v>
      </c>
      <c r="C203" s="3">
        <v>22990.880000000001</v>
      </c>
      <c r="D203" s="3">
        <v>14293.42</v>
      </c>
      <c r="E203" s="3">
        <v>12152.65</v>
      </c>
      <c r="F203" s="3">
        <v>4387.24</v>
      </c>
    </row>
    <row r="204" spans="1:6" x14ac:dyDescent="0.25">
      <c r="A204" s="1">
        <v>44593</v>
      </c>
      <c r="B204" s="3">
        <v>23404.44</v>
      </c>
      <c r="C204" s="3">
        <v>23180.44</v>
      </c>
      <c r="D204" s="3">
        <v>14279.31</v>
      </c>
      <c r="E204" s="3">
        <v>12219.16</v>
      </c>
      <c r="F204" s="3">
        <v>4400.5600000000004</v>
      </c>
    </row>
    <row r="205" spans="1:6" x14ac:dyDescent="0.25">
      <c r="A205" s="1">
        <v>44621</v>
      </c>
      <c r="B205" s="3">
        <v>22415.83</v>
      </c>
      <c r="C205" s="3">
        <v>21978.65</v>
      </c>
      <c r="D205" s="3">
        <v>13183.22</v>
      </c>
      <c r="E205" s="3">
        <v>10997.19</v>
      </c>
      <c r="F205" s="3">
        <v>4415.68</v>
      </c>
    </row>
    <row r="206" spans="1:6" x14ac:dyDescent="0.25">
      <c r="A206" s="1">
        <v>44652</v>
      </c>
      <c r="B206" s="3">
        <v>23562.55</v>
      </c>
      <c r="C206" s="3">
        <v>23185.39</v>
      </c>
      <c r="D206" s="3">
        <v>13997.36</v>
      </c>
      <c r="E206" s="3">
        <v>11908.62</v>
      </c>
      <c r="F206" s="3">
        <v>4431.96</v>
      </c>
    </row>
    <row r="207" spans="1:6" x14ac:dyDescent="0.25">
      <c r="A207" s="1">
        <v>44682</v>
      </c>
      <c r="B207" s="3">
        <v>23015.43</v>
      </c>
      <c r="C207" s="3">
        <v>22726.01</v>
      </c>
      <c r="D207" s="3">
        <v>13910.1</v>
      </c>
      <c r="E207" s="3">
        <v>11754.35</v>
      </c>
      <c r="F207" s="3">
        <v>4449.17</v>
      </c>
    </row>
    <row r="208" spans="1:6" x14ac:dyDescent="0.25">
      <c r="A208" s="1">
        <v>44713</v>
      </c>
      <c r="B208" s="3">
        <v>22079.79</v>
      </c>
      <c r="C208" s="3">
        <v>21709.49</v>
      </c>
      <c r="D208" s="3">
        <v>13233.54</v>
      </c>
      <c r="E208" s="3">
        <v>10814.89</v>
      </c>
      <c r="F208" s="3">
        <v>4456.92</v>
      </c>
    </row>
    <row r="209" spans="1:6" x14ac:dyDescent="0.25">
      <c r="A209" s="1">
        <v>44743</v>
      </c>
      <c r="B209" s="3">
        <v>21100.37</v>
      </c>
      <c r="C209" s="3">
        <v>20678.080000000002</v>
      </c>
      <c r="D209" s="3">
        <v>12537.29</v>
      </c>
      <c r="E209" s="3">
        <v>10052.370000000001</v>
      </c>
      <c r="F209" s="3">
        <v>4477.08</v>
      </c>
    </row>
    <row r="210" spans="1:6" x14ac:dyDescent="0.25">
      <c r="A210" s="1">
        <v>44774</v>
      </c>
      <c r="B210" s="3">
        <v>23356.720000000001</v>
      </c>
      <c r="C210" s="3">
        <v>22960.55</v>
      </c>
      <c r="D210" s="3">
        <v>14162.63</v>
      </c>
      <c r="E210" s="3">
        <v>11106.22</v>
      </c>
      <c r="F210" s="3">
        <v>4498.66</v>
      </c>
    </row>
    <row r="211" spans="1:6" x14ac:dyDescent="0.25">
      <c r="A211" s="1">
        <v>44805</v>
      </c>
      <c r="B211" s="3">
        <v>23831.89</v>
      </c>
      <c r="C211" s="3">
        <v>23564.7</v>
      </c>
      <c r="D211" s="3">
        <v>14846.51</v>
      </c>
      <c r="E211" s="3">
        <v>11596.14</v>
      </c>
      <c r="F211" s="3">
        <v>4522.32</v>
      </c>
    </row>
    <row r="212" spans="1:6" x14ac:dyDescent="0.25">
      <c r="A212" s="1">
        <v>44835</v>
      </c>
      <c r="B212" s="3">
        <v>23187.52</v>
      </c>
      <c r="C212" s="3">
        <v>22979.45</v>
      </c>
      <c r="D212" s="3">
        <v>14556.43</v>
      </c>
      <c r="E212" s="3">
        <v>11467.99</v>
      </c>
      <c r="F212" s="3">
        <v>4540.03</v>
      </c>
    </row>
    <row r="213" spans="1:6" x14ac:dyDescent="0.25">
      <c r="A213" s="1">
        <v>44866</v>
      </c>
      <c r="B213" s="3">
        <v>24471.06</v>
      </c>
      <c r="C213" s="3">
        <v>24098.84</v>
      </c>
      <c r="D213" s="3">
        <v>14949.53</v>
      </c>
      <c r="E213" s="3">
        <v>11704.78</v>
      </c>
      <c r="F213" s="3">
        <v>4562.96</v>
      </c>
    </row>
    <row r="214" spans="1:6" x14ac:dyDescent="0.25">
      <c r="A214" s="1">
        <v>44896</v>
      </c>
      <c r="B214" s="3">
        <v>25260.51</v>
      </c>
      <c r="C214" s="3">
        <v>24828.21</v>
      </c>
      <c r="D214" s="3">
        <v>15227.01</v>
      </c>
      <c r="E214" s="3">
        <v>12096.78</v>
      </c>
      <c r="F214" s="3">
        <v>4590.76</v>
      </c>
    </row>
    <row r="215" spans="1:6" x14ac:dyDescent="0.25">
      <c r="A215" s="1">
        <v>44927</v>
      </c>
      <c r="B215" s="3">
        <v>24309.45</v>
      </c>
      <c r="C215" s="3">
        <v>23967.119999999999</v>
      </c>
      <c r="D215" s="3">
        <v>14852.77</v>
      </c>
      <c r="E215" s="3">
        <v>11832.26</v>
      </c>
      <c r="F215" s="3">
        <v>4619.57</v>
      </c>
    </row>
    <row r="216" spans="1:6" x14ac:dyDescent="0.25">
      <c r="A216" s="1">
        <v>44958</v>
      </c>
      <c r="B216" s="3">
        <v>23324.71</v>
      </c>
      <c r="C216" s="3">
        <v>23038.799999999999</v>
      </c>
      <c r="D216" s="3">
        <v>14372.13</v>
      </c>
      <c r="E216" s="3">
        <v>11428.21</v>
      </c>
      <c r="F216" s="3">
        <v>4646.1899999999996</v>
      </c>
    </row>
    <row r="217" spans="1:6" x14ac:dyDescent="0.25">
      <c r="A217" s="1">
        <v>44986</v>
      </c>
      <c r="B217" s="3">
        <v>22972.68</v>
      </c>
      <c r="C217" s="3">
        <v>22773.279999999999</v>
      </c>
      <c r="D217" s="3">
        <v>14476.29</v>
      </c>
      <c r="E217" s="3">
        <v>11290.11</v>
      </c>
      <c r="F217" s="3">
        <v>4670.3999999999996</v>
      </c>
    </row>
    <row r="218" spans="1:6" x14ac:dyDescent="0.25">
      <c r="A218" s="1">
        <v>45017</v>
      </c>
      <c r="B218" s="3">
        <v>22905.08</v>
      </c>
      <c r="C218" s="3">
        <v>22609.54</v>
      </c>
      <c r="D218" s="3">
        <v>14203.8</v>
      </c>
      <c r="E218" s="3">
        <v>10982.49</v>
      </c>
      <c r="F218" s="3">
        <v>4704.18</v>
      </c>
    </row>
    <row r="219" spans="1:6" x14ac:dyDescent="0.25">
      <c r="A219" s="1">
        <v>45047</v>
      </c>
      <c r="B219" s="3">
        <v>23869.98</v>
      </c>
      <c r="C219" s="3">
        <v>23643.94</v>
      </c>
      <c r="D219" s="3">
        <v>14944.49</v>
      </c>
      <c r="E219" s="3">
        <v>11739.54</v>
      </c>
      <c r="F219" s="3">
        <v>4736.1099999999997</v>
      </c>
    </row>
    <row r="220" spans="1:6" x14ac:dyDescent="0.25">
      <c r="A220" s="1">
        <v>45078</v>
      </c>
      <c r="B220" s="3">
        <v>24595.51</v>
      </c>
      <c r="C220" s="3">
        <v>24528.9</v>
      </c>
      <c r="D220" s="3">
        <v>15828.39</v>
      </c>
      <c r="E220" s="3">
        <v>12497.92</v>
      </c>
      <c r="F220" s="3">
        <v>4767.29</v>
      </c>
    </row>
    <row r="221" spans="1:6" x14ac:dyDescent="0.25">
      <c r="A221" s="1">
        <v>45108</v>
      </c>
      <c r="B221" s="3">
        <v>25560.97</v>
      </c>
      <c r="C221" s="3">
        <v>25605.81</v>
      </c>
      <c r="D221" s="3">
        <v>16791.34</v>
      </c>
      <c r="E221" s="3">
        <v>13188.32</v>
      </c>
      <c r="F221" s="3">
        <v>4795.6899999999996</v>
      </c>
    </row>
    <row r="222" spans="1:6" x14ac:dyDescent="0.25">
      <c r="A222" s="1">
        <v>45139</v>
      </c>
      <c r="B222" s="3">
        <v>26334.78</v>
      </c>
      <c r="C222" s="3">
        <v>26600.66</v>
      </c>
      <c r="D222" s="3">
        <v>17753.580000000002</v>
      </c>
      <c r="E222" s="3">
        <v>14249.01</v>
      </c>
      <c r="F222" s="3">
        <v>4826.79</v>
      </c>
    </row>
    <row r="223" spans="1:6" x14ac:dyDescent="0.25">
      <c r="A223" s="1">
        <v>45170</v>
      </c>
      <c r="B223" s="3">
        <v>26017.85</v>
      </c>
      <c r="C223" s="3">
        <v>26687.23</v>
      </c>
      <c r="D223" s="3">
        <v>18600.63</v>
      </c>
      <c r="E223" s="3">
        <v>15074.43</v>
      </c>
      <c r="F223" s="3">
        <v>4856.16</v>
      </c>
    </row>
    <row r="224" spans="1:6" x14ac:dyDescent="0.25">
      <c r="A224" s="1">
        <v>45200</v>
      </c>
      <c r="B224" s="3">
        <v>26279.65</v>
      </c>
      <c r="C224" s="3">
        <v>27031.74</v>
      </c>
      <c r="D224" s="3">
        <v>19021.23</v>
      </c>
      <c r="E224" s="3">
        <v>15351.8</v>
      </c>
      <c r="F224" s="3">
        <v>4884.54</v>
      </c>
    </row>
    <row r="225" spans="1:10" x14ac:dyDescent="0.25">
      <c r="A225" s="1">
        <v>45231</v>
      </c>
      <c r="B225" s="3">
        <v>25451.71</v>
      </c>
      <c r="C225" s="3">
        <v>26176.34</v>
      </c>
      <c r="D225" s="3">
        <v>18274.75</v>
      </c>
      <c r="E225" s="3">
        <v>15065.5</v>
      </c>
      <c r="F225" s="3">
        <v>4913.97</v>
      </c>
    </row>
    <row r="226" spans="1:10" x14ac:dyDescent="0.25">
      <c r="A226" s="1">
        <v>45261</v>
      </c>
      <c r="B226" s="3">
        <v>27348.639999999999</v>
      </c>
      <c r="C226" s="3">
        <v>28360.55</v>
      </c>
      <c r="D226" s="3">
        <v>20254.060000000001</v>
      </c>
      <c r="E226" s="3">
        <v>16742.96</v>
      </c>
      <c r="F226" s="3">
        <v>4943.0200000000004</v>
      </c>
    </row>
    <row r="227" spans="1:10" x14ac:dyDescent="0.25">
      <c r="A227" s="1">
        <v>45292</v>
      </c>
      <c r="B227" s="3">
        <v>29493.58</v>
      </c>
      <c r="C227" s="3">
        <v>30480.99</v>
      </c>
      <c r="D227" s="3">
        <v>21600.17</v>
      </c>
      <c r="E227" s="3">
        <v>17752.2</v>
      </c>
      <c r="F227" s="3">
        <v>4974.95</v>
      </c>
    </row>
    <row r="228" spans="1:10" x14ac:dyDescent="0.25">
      <c r="A228" s="1">
        <v>45323</v>
      </c>
      <c r="B228" s="3">
        <v>29645.93</v>
      </c>
      <c r="C228" s="3">
        <v>30972.560000000001</v>
      </c>
      <c r="D228" s="3">
        <v>22367.759999999998</v>
      </c>
      <c r="E228" s="3">
        <v>18955.349999999999</v>
      </c>
      <c r="F228" s="3">
        <v>5004.71</v>
      </c>
    </row>
    <row r="229" spans="1:10" x14ac:dyDescent="0.25">
      <c r="A229" s="1">
        <v>45352</v>
      </c>
      <c r="B229" s="3">
        <v>30790.55</v>
      </c>
      <c r="C229" s="3">
        <v>31906.58</v>
      </c>
      <c r="D229" s="3">
        <v>22631.9</v>
      </c>
      <c r="E229" s="3">
        <v>18944.919999999998</v>
      </c>
      <c r="F229" s="3">
        <v>5037.25</v>
      </c>
    </row>
    <row r="230" spans="1:10" x14ac:dyDescent="0.25">
      <c r="A230" s="1">
        <v>45383</v>
      </c>
      <c r="B230" s="3">
        <v>31124.63</v>
      </c>
      <c r="C230" s="3">
        <v>32135.55</v>
      </c>
      <c r="D230" s="3">
        <v>22777.89</v>
      </c>
      <c r="E230" s="3">
        <v>18570.61</v>
      </c>
      <c r="F230" s="3">
        <v>5071.2700000000004</v>
      </c>
    </row>
    <row r="231" spans="1:10" x14ac:dyDescent="0.25">
      <c r="A231" s="1">
        <v>45413</v>
      </c>
      <c r="B231" s="3">
        <v>31568.400000000001</v>
      </c>
      <c r="C231" s="3">
        <v>32927.379999999997</v>
      </c>
      <c r="D231" s="3">
        <v>23797.41</v>
      </c>
      <c r="E231" s="3">
        <v>19918.39</v>
      </c>
      <c r="F231" s="3">
        <v>5108.28</v>
      </c>
      <c r="J231" s="1"/>
    </row>
    <row r="232" spans="1:10" x14ac:dyDescent="0.25">
      <c r="A232" s="1">
        <v>45444</v>
      </c>
      <c r="B232" s="3">
        <v>31772.04</v>
      </c>
      <c r="C232" s="3">
        <v>33168.199999999997</v>
      </c>
      <c r="D232" s="3">
        <v>24327.24</v>
      </c>
      <c r="E232" s="3">
        <v>19664.650000000001</v>
      </c>
      <c r="F232" s="3">
        <v>5140.82</v>
      </c>
    </row>
    <row r="233" spans="1:10" x14ac:dyDescent="0.25">
      <c r="A233" s="1">
        <v>45474</v>
      </c>
      <c r="B233" s="3">
        <v>34040.39</v>
      </c>
      <c r="C233" s="3">
        <v>35771.61</v>
      </c>
      <c r="D233" s="3">
        <v>26519.11</v>
      </c>
      <c r="E233" s="3">
        <v>21868.42</v>
      </c>
      <c r="F233" s="3">
        <v>5173.17</v>
      </c>
    </row>
    <row r="234" spans="1:10" x14ac:dyDescent="0.25">
      <c r="A234" s="1">
        <v>45505</v>
      </c>
      <c r="B234" s="3">
        <v>35289.51</v>
      </c>
      <c r="C234" s="3">
        <v>37029.53</v>
      </c>
      <c r="D234" s="3">
        <v>27396.26</v>
      </c>
      <c r="E234" s="3">
        <v>22472.05</v>
      </c>
      <c r="F234" s="3">
        <v>5206.6400000000003</v>
      </c>
    </row>
    <row r="235" spans="1:10" x14ac:dyDescent="0.25">
      <c r="A235" s="1">
        <v>45536</v>
      </c>
      <c r="B235" s="3">
        <v>35650.620000000003</v>
      </c>
      <c r="C235" s="3">
        <v>37449.919999999998</v>
      </c>
      <c r="D235" s="3">
        <v>27694.85</v>
      </c>
      <c r="E235" s="3">
        <v>22934.49</v>
      </c>
      <c r="F235" s="3">
        <v>5239.49</v>
      </c>
    </row>
    <row r="236" spans="1:10" x14ac:dyDescent="0.25">
      <c r="A236" s="1">
        <v>45566</v>
      </c>
      <c r="B236" s="3">
        <v>36480.21</v>
      </c>
      <c r="C236" s="3">
        <v>38302.54</v>
      </c>
      <c r="D236" s="3">
        <v>28277.68</v>
      </c>
      <c r="E236" s="3">
        <v>23409.41</v>
      </c>
      <c r="F236" s="3">
        <v>5273.62</v>
      </c>
    </row>
    <row r="237" spans="1:10" x14ac:dyDescent="0.25">
      <c r="A237" s="1">
        <v>45597</v>
      </c>
      <c r="B237" s="3">
        <v>34204.39</v>
      </c>
      <c r="C237" s="3">
        <v>36042.89</v>
      </c>
      <c r="D237" s="3">
        <v>26564.21</v>
      </c>
      <c r="E237" s="3">
        <v>22661.58</v>
      </c>
      <c r="F237" s="3">
        <v>5308.26</v>
      </c>
    </row>
    <row r="238" spans="1:10" x14ac:dyDescent="0.25">
      <c r="A238" s="1">
        <v>45627</v>
      </c>
      <c r="B238" s="3">
        <v>34044.81</v>
      </c>
      <c r="C238" s="3">
        <v>35847.4</v>
      </c>
      <c r="D238" s="3">
        <v>26436.15</v>
      </c>
      <c r="E238" s="3">
        <v>22396.2</v>
      </c>
      <c r="F238" s="3">
        <v>5340.62</v>
      </c>
    </row>
    <row r="239" spans="1:10" x14ac:dyDescent="0.25">
      <c r="A239" s="1">
        <v>45658</v>
      </c>
      <c r="B239" s="3">
        <v>33425.78</v>
      </c>
      <c r="C239" s="3">
        <v>35526.080000000002</v>
      </c>
      <c r="D239" s="3">
        <v>26865.919999999998</v>
      </c>
      <c r="E239" s="3">
        <v>22639.89</v>
      </c>
      <c r="F239" s="3">
        <v>5373.52</v>
      </c>
    </row>
    <row r="240" spans="1:10" x14ac:dyDescent="0.25">
      <c r="A240" s="1">
        <v>45689</v>
      </c>
      <c r="B240" s="3">
        <v>32728.82</v>
      </c>
      <c r="C240" s="3">
        <v>34132.239999999998</v>
      </c>
      <c r="D240" s="3">
        <v>25007.29</v>
      </c>
      <c r="E240" s="3">
        <v>20175.68</v>
      </c>
      <c r="F240" s="3">
        <v>5404.24</v>
      </c>
    </row>
    <row r="241" spans="1:6" x14ac:dyDescent="0.25">
      <c r="A241" s="1">
        <v>45717</v>
      </c>
      <c r="B241" s="3">
        <v>30615.95</v>
      </c>
      <c r="C241" s="3">
        <v>31473.37</v>
      </c>
      <c r="D241" s="3">
        <v>22467.8</v>
      </c>
      <c r="E241" s="3">
        <v>17517.560000000001</v>
      </c>
      <c r="F241" s="3">
        <v>5437.34</v>
      </c>
    </row>
    <row r="242" spans="1:6" x14ac:dyDescent="0.25">
      <c r="A242" s="1">
        <v>45748</v>
      </c>
      <c r="B242" s="3">
        <v>32302.55</v>
      </c>
      <c r="C242" s="3">
        <v>33361.96</v>
      </c>
      <c r="D242" s="3">
        <v>23964.87</v>
      </c>
      <c r="E242" s="3">
        <v>19018.8</v>
      </c>
      <c r="F242" s="3">
        <v>5475.31</v>
      </c>
    </row>
    <row r="243" spans="1:6" x14ac:dyDescent="0.25">
      <c r="A243" s="1">
        <v>45778</v>
      </c>
      <c r="B243" s="3">
        <v>33847.18</v>
      </c>
      <c r="C243" s="3">
        <v>34886.080000000002</v>
      </c>
      <c r="D243" s="3">
        <v>25161.439999999999</v>
      </c>
      <c r="E243" s="3">
        <v>19436.169999999998</v>
      </c>
      <c r="F243" s="3">
        <v>5517.03</v>
      </c>
    </row>
    <row r="244" spans="1:6" x14ac:dyDescent="0.25">
      <c r="A244" s="1">
        <v>45809</v>
      </c>
      <c r="B244" s="3">
        <v>34591.14</v>
      </c>
      <c r="C244" s="3">
        <v>36160.26</v>
      </c>
      <c r="D244" s="3">
        <v>26763.040000000001</v>
      </c>
      <c r="E244" s="3">
        <v>21308.95</v>
      </c>
      <c r="F244" s="3">
        <v>5552.54</v>
      </c>
    </row>
    <row r="245" spans="1:6" x14ac:dyDescent="0.25">
      <c r="A245" s="1">
        <v>45839</v>
      </c>
      <c r="B245" s="3">
        <v>35784.129999999997</v>
      </c>
      <c r="C245" s="3">
        <v>37519.71</v>
      </c>
      <c r="D245" s="3">
        <v>27825.39</v>
      </c>
      <c r="E245" s="3">
        <v>22494.94</v>
      </c>
      <c r="F245" s="3">
        <v>5586.91</v>
      </c>
    </row>
    <row r="246" spans="1:6" x14ac:dyDescent="0.25">
      <c r="A246" s="1">
        <v>45870</v>
      </c>
      <c r="B246" s="3">
        <v>34473.79</v>
      </c>
      <c r="C246" s="3">
        <v>36086.49</v>
      </c>
      <c r="D246" s="3">
        <v>26767.16</v>
      </c>
      <c r="E246" s="3">
        <v>21383.66</v>
      </c>
      <c r="F246" s="3">
        <v>5617.83</v>
      </c>
    </row>
    <row r="247" spans="1:6" x14ac:dyDescent="0.25">
      <c r="A247" s="1">
        <v>45901</v>
      </c>
      <c r="B247" s="3">
        <v>34638.57</v>
      </c>
      <c r="C247" s="3">
        <v>36198.879999999997</v>
      </c>
      <c r="D247" s="3">
        <v>26815.68</v>
      </c>
      <c r="E247" s="3">
        <v>21252.36</v>
      </c>
      <c r="F247" s="3">
        <v>5645.72</v>
      </c>
    </row>
    <row r="248" spans="1:6" x14ac:dyDescent="0.25">
      <c r="A248" s="1">
        <v>45931</v>
      </c>
      <c r="B248" s="3">
        <v>35017.74</v>
      </c>
      <c r="C248" s="3">
        <v>36549.800000000003</v>
      </c>
      <c r="D248" s="3">
        <v>26963.11</v>
      </c>
      <c r="E248" s="3">
        <v>21429.13</v>
      </c>
      <c r="F248" s="3">
        <v>5674.42</v>
      </c>
    </row>
    <row r="249" spans="1:6" x14ac:dyDescent="0.25">
      <c r="A249" s="1">
        <v>45962</v>
      </c>
      <c r="B249" s="3">
        <v>36240.11</v>
      </c>
      <c r="C249" s="3">
        <v>37822.449999999997</v>
      </c>
      <c r="D249" s="3">
        <v>28016.13</v>
      </c>
      <c r="E249" s="3">
        <v>21998.15</v>
      </c>
      <c r="F249" s="3">
        <v>5703.16</v>
      </c>
    </row>
    <row r="250" spans="1:6" x14ac:dyDescent="0.25">
      <c r="A250" s="1">
        <v>45992</v>
      </c>
      <c r="B250" s="3">
        <v>36739.47</v>
      </c>
      <c r="C250" s="3">
        <v>38182.160000000003</v>
      </c>
      <c r="D250" s="3">
        <v>28453.67</v>
      </c>
      <c r="E250" s="3">
        <v>21320.85</v>
      </c>
      <c r="F250" s="3">
        <v>5733.32</v>
      </c>
    </row>
    <row r="251" spans="1:6" x14ac:dyDescent="0.25">
      <c r="A251" s="1">
        <v>46023</v>
      </c>
      <c r="B251" s="3">
        <v>36744.25</v>
      </c>
      <c r="C251" s="3">
        <v>38161.769999999997</v>
      </c>
      <c r="D251" s="3">
        <v>28449.64</v>
      </c>
      <c r="E251" s="3">
        <v>21191.27</v>
      </c>
      <c r="F251" s="3">
        <v>5762.95</v>
      </c>
    </row>
    <row r="252" spans="1:6" x14ac:dyDescent="0.25">
      <c r="A252" s="1">
        <v>46054</v>
      </c>
      <c r="B252" s="3">
        <v>34924.57</v>
      </c>
      <c r="C252" s="3">
        <v>36106.269999999997</v>
      </c>
      <c r="D252" s="3">
        <v>26768.87</v>
      </c>
      <c r="E252" s="3">
        <v>19610.07</v>
      </c>
      <c r="F252" s="3">
        <v>5783.11</v>
      </c>
    </row>
    <row r="253" spans="1:6" x14ac:dyDescent="0.25">
      <c r="A253" s="1">
        <v>46082</v>
      </c>
      <c r="B253" s="3">
        <v>35649.11</v>
      </c>
      <c r="C253" s="3">
        <v>37020.379999999997</v>
      </c>
      <c r="D253" s="3">
        <v>27830.49</v>
      </c>
      <c r="E253" s="3">
        <v>20208.09</v>
      </c>
      <c r="F253" s="3">
        <v>5816.83</v>
      </c>
    </row>
    <row r="254" spans="1:6" x14ac:dyDescent="0.25">
      <c r="A254" s="1">
        <v>46113</v>
      </c>
      <c r="B254" s="3">
        <v>32048.39</v>
      </c>
      <c r="C254" s="3">
        <v>33463.879999999997</v>
      </c>
      <c r="D254" s="3">
        <v>25311.439999999999</v>
      </c>
      <c r="E254" s="3">
        <v>18769.580000000002</v>
      </c>
      <c r="F254" s="3">
        <v>5847.25</v>
      </c>
    </row>
    <row r="255" spans="1:6" x14ac:dyDescent="0.25">
      <c r="A255" s="1">
        <v>46143</v>
      </c>
      <c r="B255" s="3">
        <v>34293</v>
      </c>
      <c r="C255" s="3">
        <v>36266.61</v>
      </c>
      <c r="D255" s="3">
        <v>28029.72</v>
      </c>
      <c r="E255" s="3">
        <v>21293.37</v>
      </c>
      <c r="F255" s="3">
        <v>5891.51</v>
      </c>
    </row>
    <row r="256" spans="1: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</sheetData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J195"/>
  <sheetViews>
    <sheetView workbookViewId="0">
      <pane ySplit="1" topLeftCell="A2" activePane="bottomLeft" state="frozen"/>
      <selection pane="bottomLeft" activeCell="B3" sqref="B3"/>
    </sheetView>
  </sheetViews>
  <sheetFormatPr defaultColWidth="12.5546875" defaultRowHeight="15.75" customHeight="1" x14ac:dyDescent="0.25"/>
  <sheetData>
    <row r="1" spans="1:36" x14ac:dyDescent="0.25">
      <c r="A1" s="4" t="s">
        <v>19</v>
      </c>
      <c r="B1" s="4"/>
      <c r="C1" s="4" t="s">
        <v>20</v>
      </c>
      <c r="D1" s="5">
        <f>Dashboard!C2</f>
        <v>38443</v>
      </c>
      <c r="E1" s="4"/>
      <c r="F1" s="4" t="str">
        <f>Data!A1</f>
        <v>Date</v>
      </c>
      <c r="G1" s="4" t="str">
        <f>Data!B1</f>
        <v>Nifty 100 TRI</v>
      </c>
      <c r="H1" s="4" t="str">
        <f>Data!C1</f>
        <v>Nifty 500 TRI</v>
      </c>
      <c r="I1" s="4" t="str">
        <f>Data!D1</f>
        <v>Nifty Midcap 150 TRI</v>
      </c>
      <c r="J1" s="4" t="str">
        <f>Data!E1</f>
        <v>Nifty Smallcap 250 TRI</v>
      </c>
      <c r="K1" s="4" t="str">
        <f>Data!F1</f>
        <v>NIFTY Ultra Short Duration Debt Index</v>
      </c>
      <c r="L1" s="4" t="str">
        <f>Dashboard!C3</f>
        <v>Nifty 100 TRI</v>
      </c>
      <c r="M1" s="4" t="s">
        <v>21</v>
      </c>
      <c r="N1" s="4" t="s">
        <v>22</v>
      </c>
      <c r="O1" s="4" t="s">
        <v>23</v>
      </c>
      <c r="P1" s="4" t="s">
        <v>24</v>
      </c>
      <c r="Q1" s="4" t="s">
        <v>25</v>
      </c>
      <c r="R1" s="4" t="s">
        <v>26</v>
      </c>
      <c r="S1" s="4" t="s">
        <v>27</v>
      </c>
      <c r="T1" s="4" t="s">
        <v>28</v>
      </c>
      <c r="U1" s="4" t="s">
        <v>23</v>
      </c>
      <c r="V1" s="4" t="s">
        <v>24</v>
      </c>
      <c r="W1" s="4" t="s">
        <v>25</v>
      </c>
      <c r="X1" s="4" t="s">
        <v>26</v>
      </c>
      <c r="Y1" s="4" t="s">
        <v>29</v>
      </c>
      <c r="Z1" s="4" t="s">
        <v>30</v>
      </c>
      <c r="AA1" s="4" t="s">
        <v>23</v>
      </c>
      <c r="AB1" s="4" t="s">
        <v>24</v>
      </c>
      <c r="AC1" s="4" t="s">
        <v>25</v>
      </c>
      <c r="AD1" s="4" t="s">
        <v>26</v>
      </c>
      <c r="AE1" s="4" t="s">
        <v>31</v>
      </c>
      <c r="AF1" s="4" t="s">
        <v>32</v>
      </c>
      <c r="AG1" s="4" t="s">
        <v>23</v>
      </c>
      <c r="AH1" s="4" t="s">
        <v>24</v>
      </c>
      <c r="AI1" s="4" t="s">
        <v>25</v>
      </c>
      <c r="AJ1" s="4" t="s">
        <v>26</v>
      </c>
    </row>
    <row r="2" spans="1:36" x14ac:dyDescent="0.25">
      <c r="A2" s="1">
        <v>38443</v>
      </c>
      <c r="C2" s="3" t="s">
        <v>33</v>
      </c>
      <c r="D2" s="1">
        <f>EDATE(D1,60)</f>
        <v>40269</v>
      </c>
      <c r="F2" s="1">
        <f>D1</f>
        <v>38443</v>
      </c>
      <c r="G2" s="3">
        <f t="array" ref="G2">INDEX(Data!B:B,MATCH($F2,Data!$A:$A,0))</f>
        <v>2158.39</v>
      </c>
      <c r="H2" s="3">
        <f t="array" ref="H2">INDEX(Data!C:C,MATCH($F2,Data!$A:$A,0))</f>
        <v>2250.1</v>
      </c>
      <c r="I2" s="3">
        <f t="array" ref="I2">INDEX(Data!D:D,MATCH($F2,Data!$A:$A,0))</f>
        <v>1000</v>
      </c>
      <c r="J2" s="3">
        <f t="array" ref="J2">INDEX(Data!E:E,MATCH($F2,Data!$A:$A,0))</f>
        <v>1000</v>
      </c>
      <c r="K2" s="3">
        <f t="array" ref="K2">INDEX(Data!F:F,MATCH($F2,Data!$A:$A,0))</f>
        <v>1233.02</v>
      </c>
      <c r="L2" s="3">
        <f t="shared" ref="L2:L62" si="0">INDEX(G2:J2,MATCH($L$1,$G$1:$J$1,0))</f>
        <v>2158.39</v>
      </c>
      <c r="M2" s="3">
        <f>D4/6</f>
        <v>1666666.6666666667</v>
      </c>
      <c r="N2" s="2">
        <f>D4-M2</f>
        <v>8333333.333333333</v>
      </c>
      <c r="O2" s="3">
        <f t="shared" ref="O2:O8" si="1">M2/L2</f>
        <v>772.18049873594066</v>
      </c>
      <c r="P2" s="3">
        <f>O2</f>
        <v>772.18049873594066</v>
      </c>
      <c r="Q2" s="3">
        <f t="shared" ref="Q2:Q7" si="2">N2/K2</f>
        <v>6758.4737744183658</v>
      </c>
      <c r="R2" s="3">
        <f>Q2</f>
        <v>6758.4737744183658</v>
      </c>
      <c r="S2" s="3">
        <f>D4/12</f>
        <v>833333.33333333337</v>
      </c>
      <c r="T2" s="2">
        <f>D4-S2</f>
        <v>9166666.666666666</v>
      </c>
      <c r="U2" s="3">
        <f t="shared" ref="U2:U14" si="3">S2/L2</f>
        <v>386.09024936797033</v>
      </c>
      <c r="V2" s="3">
        <f>U2</f>
        <v>386.09024936797033</v>
      </c>
      <c r="W2" s="3">
        <f t="shared" ref="W2:W13" si="4">T2/K2</f>
        <v>7434.321151860202</v>
      </c>
      <c r="X2" s="3">
        <f>W2</f>
        <v>7434.321151860202</v>
      </c>
      <c r="Y2" s="3">
        <f>D4/18</f>
        <v>555555.5555555555</v>
      </c>
      <c r="Z2" s="2">
        <f>D4-Y2</f>
        <v>9444444.444444444</v>
      </c>
      <c r="AA2" s="3">
        <f t="shared" ref="AA2:AA20" si="5">Y2/L2</f>
        <v>257.39349957864681</v>
      </c>
      <c r="AB2" s="3">
        <f>AA2</f>
        <v>257.39349957864681</v>
      </c>
      <c r="AC2" s="3">
        <f t="shared" ref="AC2:AC19" si="6">Z2/K2</f>
        <v>7659.603611007481</v>
      </c>
      <c r="AD2" s="3">
        <f>AC2</f>
        <v>7659.603611007481</v>
      </c>
      <c r="AE2" s="3">
        <f>D4/24</f>
        <v>416666.66666666669</v>
      </c>
      <c r="AF2" s="2">
        <f>D4-AE2</f>
        <v>9583333.333333334</v>
      </c>
      <c r="AG2" s="3">
        <f t="shared" ref="AG2:AG26" si="7">AE2/L2</f>
        <v>193.04512468398516</v>
      </c>
      <c r="AH2" s="3">
        <f>AG2</f>
        <v>193.04512468398516</v>
      </c>
      <c r="AI2" s="3">
        <f t="shared" ref="AI2:AI25" si="8">AF2/K2</f>
        <v>7772.244840581121</v>
      </c>
      <c r="AJ2" s="3">
        <f>AI2</f>
        <v>7772.244840581121</v>
      </c>
    </row>
    <row r="3" spans="1:36" x14ac:dyDescent="0.25">
      <c r="A3" s="6">
        <v>38473</v>
      </c>
      <c r="F3" s="1">
        <f t="shared" ref="F3:F62" si="9">EDATE(F2,1)</f>
        <v>38473</v>
      </c>
      <c r="G3" s="3">
        <f t="array" ref="G3">INDEX(Data!B:B,MATCH($F3,Data!$A:$A,0))</f>
        <v>1988.57</v>
      </c>
      <c r="H3" s="3">
        <f t="array" ref="H3">INDEX(Data!C:C,MATCH($F3,Data!$A:$A,0))</f>
        <v>2105.2600000000002</v>
      </c>
      <c r="I3" s="3">
        <f t="array" ref="I3">INDEX(Data!D:D,MATCH($F3,Data!$A:$A,0))</f>
        <v>981.09</v>
      </c>
      <c r="J3" s="3">
        <f t="array" ref="J3">INDEX(Data!E:E,MATCH($F3,Data!$A:$A,0))</f>
        <v>994.3</v>
      </c>
      <c r="K3" s="3">
        <f t="array" ref="K3">INDEX(Data!F:F,MATCH($F3,Data!$A:$A,0))</f>
        <v>1238.58</v>
      </c>
      <c r="L3" s="3">
        <f t="shared" si="0"/>
        <v>1988.57</v>
      </c>
      <c r="M3" s="3">
        <f t="shared" ref="M3:M7" si="10">M2</f>
        <v>1666666.6666666667</v>
      </c>
      <c r="N3" s="3">
        <f t="shared" ref="N3:N7" si="11">-1*M3</f>
        <v>-1666666.6666666667</v>
      </c>
      <c r="O3" s="3">
        <f t="shared" si="1"/>
        <v>838.12320746399007</v>
      </c>
      <c r="P3" s="3">
        <f t="shared" ref="P3:P8" si="12">P2+O3</f>
        <v>1610.3037061999307</v>
      </c>
      <c r="Q3" s="3">
        <f t="shared" si="2"/>
        <v>-1345.6269814357304</v>
      </c>
      <c r="R3" s="3">
        <f t="shared" ref="R3:R8" si="13">R2+Q3</f>
        <v>5412.8467929826356</v>
      </c>
      <c r="S3" s="3">
        <f t="shared" ref="S3:S13" si="14">S2</f>
        <v>833333.33333333337</v>
      </c>
      <c r="T3" s="3">
        <f t="shared" ref="T3:T13" si="15">-1*S3</f>
        <v>-833333.33333333337</v>
      </c>
      <c r="U3" s="3">
        <f t="shared" si="3"/>
        <v>419.06160373199504</v>
      </c>
      <c r="V3" s="3">
        <f t="shared" ref="V3:V14" si="16">V2+U3</f>
        <v>805.15185309996536</v>
      </c>
      <c r="W3" s="3">
        <f t="shared" si="4"/>
        <v>-672.81349071786519</v>
      </c>
      <c r="X3" s="3">
        <f t="shared" ref="X3:X14" si="17">X2+W3</f>
        <v>6761.5076611423365</v>
      </c>
      <c r="Y3" s="3">
        <f t="shared" ref="Y3:Y19" si="18">Y2</f>
        <v>555555.5555555555</v>
      </c>
      <c r="Z3" s="3">
        <f t="shared" ref="Z3:Z19" si="19">-1*Y3</f>
        <v>-555555.5555555555</v>
      </c>
      <c r="AA3" s="3">
        <f t="shared" si="5"/>
        <v>279.37440248799669</v>
      </c>
      <c r="AB3" s="3">
        <f t="shared" ref="AB3:AB20" si="20">AB2+AA3</f>
        <v>536.7679020666435</v>
      </c>
      <c r="AC3" s="3">
        <f t="shared" si="6"/>
        <v>-448.54232714524335</v>
      </c>
      <c r="AD3" s="3">
        <f t="shared" ref="AD3:AD20" si="21">AD2+AC3</f>
        <v>7211.0612838622374</v>
      </c>
      <c r="AE3" s="3">
        <f t="shared" ref="AE3:AE25" si="22">AE2</f>
        <v>416666.66666666669</v>
      </c>
      <c r="AF3" s="3">
        <f t="shared" ref="AF3:AF25" si="23">-1*AE3</f>
        <v>-416666.66666666669</v>
      </c>
      <c r="AG3" s="3">
        <f t="shared" si="7"/>
        <v>209.53080186599752</v>
      </c>
      <c r="AH3" s="3">
        <f t="shared" ref="AH3:AH26" si="24">AH2+AG3</f>
        <v>402.57592654998268</v>
      </c>
      <c r="AI3" s="3">
        <f t="shared" si="8"/>
        <v>-336.4067453589326</v>
      </c>
      <c r="AJ3" s="3">
        <f t="shared" ref="AJ3:AJ26" si="25">AJ2+AI3</f>
        <v>7435.8380952221887</v>
      </c>
    </row>
    <row r="4" spans="1:36" x14ac:dyDescent="0.25">
      <c r="A4" s="1">
        <v>38504</v>
      </c>
      <c r="C4" s="3" t="s">
        <v>3</v>
      </c>
      <c r="D4" s="2">
        <f>Dashboard!C5</f>
        <v>10000000</v>
      </c>
      <c r="F4" s="1">
        <f t="shared" si="9"/>
        <v>38504</v>
      </c>
      <c r="G4" s="3">
        <f t="array" ref="G4">INDEX(Data!B:B,MATCH($F4,Data!$A:$A,0))</f>
        <v>2184.4899999999998</v>
      </c>
      <c r="H4" s="3">
        <f t="array" ref="H4">INDEX(Data!C:C,MATCH($F4,Data!$A:$A,0))</f>
        <v>2295.7800000000002</v>
      </c>
      <c r="I4" s="3">
        <f t="array" ref="I4">INDEX(Data!D:D,MATCH($F4,Data!$A:$A,0))</f>
        <v>1062.94</v>
      </c>
      <c r="J4" s="3">
        <f t="array" ref="J4">INDEX(Data!E:E,MATCH($F4,Data!$A:$A,0))</f>
        <v>1119.01</v>
      </c>
      <c r="K4" s="3">
        <f t="array" ref="K4">INDEX(Data!F:F,MATCH($F4,Data!$A:$A,0))</f>
        <v>1244.6500000000001</v>
      </c>
      <c r="L4" s="3">
        <f t="shared" si="0"/>
        <v>2184.4899999999998</v>
      </c>
      <c r="M4" s="3">
        <f t="shared" si="10"/>
        <v>1666666.6666666667</v>
      </c>
      <c r="N4" s="3">
        <f t="shared" si="11"/>
        <v>-1666666.6666666667</v>
      </c>
      <c r="O4" s="3">
        <f t="shared" si="1"/>
        <v>762.95458741704783</v>
      </c>
      <c r="P4" s="3">
        <f t="shared" si="12"/>
        <v>2373.2582936169783</v>
      </c>
      <c r="Q4" s="3">
        <f t="shared" si="2"/>
        <v>-1339.0645295196775</v>
      </c>
      <c r="R4" s="3">
        <f t="shared" si="13"/>
        <v>4073.7822634629583</v>
      </c>
      <c r="S4" s="3">
        <f t="shared" si="14"/>
        <v>833333.33333333337</v>
      </c>
      <c r="T4" s="3">
        <f t="shared" si="15"/>
        <v>-833333.33333333337</v>
      </c>
      <c r="U4" s="3">
        <f t="shared" si="3"/>
        <v>381.47729370852392</v>
      </c>
      <c r="V4" s="3">
        <f t="shared" si="16"/>
        <v>1186.6291468084892</v>
      </c>
      <c r="W4" s="3">
        <f t="shared" si="4"/>
        <v>-669.53226475983877</v>
      </c>
      <c r="X4" s="3">
        <f t="shared" si="17"/>
        <v>6091.9753963824978</v>
      </c>
      <c r="Y4" s="3">
        <f t="shared" si="18"/>
        <v>555555.5555555555</v>
      </c>
      <c r="Z4" s="3">
        <f t="shared" si="19"/>
        <v>-555555.5555555555</v>
      </c>
      <c r="AA4" s="3">
        <f t="shared" si="5"/>
        <v>254.31819580568259</v>
      </c>
      <c r="AB4" s="3">
        <f t="shared" si="20"/>
        <v>791.08609787232604</v>
      </c>
      <c r="AC4" s="3">
        <f t="shared" si="6"/>
        <v>-446.35484317322579</v>
      </c>
      <c r="AD4" s="3">
        <f t="shared" si="21"/>
        <v>6764.7064406890113</v>
      </c>
      <c r="AE4" s="3">
        <f t="shared" si="22"/>
        <v>416666.66666666669</v>
      </c>
      <c r="AF4" s="3">
        <f t="shared" si="23"/>
        <v>-416666.66666666669</v>
      </c>
      <c r="AG4" s="3">
        <f t="shared" si="7"/>
        <v>190.73864685426196</v>
      </c>
      <c r="AH4" s="3">
        <f t="shared" si="24"/>
        <v>593.31457340424458</v>
      </c>
      <c r="AI4" s="3">
        <f t="shared" si="8"/>
        <v>-334.76613237991938</v>
      </c>
      <c r="AJ4" s="3">
        <f t="shared" si="25"/>
        <v>7101.0719628422694</v>
      </c>
    </row>
    <row r="5" spans="1:36" x14ac:dyDescent="0.25">
      <c r="A5" s="1">
        <v>38534</v>
      </c>
      <c r="F5" s="1">
        <f t="shared" si="9"/>
        <v>38534</v>
      </c>
      <c r="G5" s="3">
        <f t="array" ref="G5">INDEX(Data!B:B,MATCH($F5,Data!$A:$A,0))</f>
        <v>2312.87</v>
      </c>
      <c r="H5" s="3">
        <f t="array" ref="H5">INDEX(Data!C:C,MATCH($F5,Data!$A:$A,0))</f>
        <v>2396.5500000000002</v>
      </c>
      <c r="I5" s="3">
        <f t="array" ref="I5">INDEX(Data!D:D,MATCH($F5,Data!$A:$A,0))</f>
        <v>1080.5999999999999</v>
      </c>
      <c r="J5" s="3">
        <f t="array" ref="J5">INDEX(Data!E:E,MATCH($F5,Data!$A:$A,0))</f>
        <v>1144.06</v>
      </c>
      <c r="K5" s="3">
        <f t="array" ref="K5">INDEX(Data!F:F,MATCH($F5,Data!$A:$A,0))</f>
        <v>1249.93</v>
      </c>
      <c r="L5" s="3">
        <f t="shared" si="0"/>
        <v>2312.87</v>
      </c>
      <c r="M5" s="3">
        <f t="shared" si="10"/>
        <v>1666666.6666666667</v>
      </c>
      <c r="N5" s="3">
        <f t="shared" si="11"/>
        <v>-1666666.6666666667</v>
      </c>
      <c r="O5" s="3">
        <f t="shared" si="1"/>
        <v>720.60542385290432</v>
      </c>
      <c r="P5" s="3">
        <f t="shared" si="12"/>
        <v>3093.8637174698824</v>
      </c>
      <c r="Q5" s="3">
        <f t="shared" si="2"/>
        <v>-1333.4080041815675</v>
      </c>
      <c r="R5" s="3">
        <f t="shared" si="13"/>
        <v>2740.3742592813906</v>
      </c>
      <c r="S5" s="3">
        <f t="shared" si="14"/>
        <v>833333.33333333337</v>
      </c>
      <c r="T5" s="3">
        <f t="shared" si="15"/>
        <v>-833333.33333333337</v>
      </c>
      <c r="U5" s="3">
        <f t="shared" si="3"/>
        <v>360.30271192645216</v>
      </c>
      <c r="V5" s="3">
        <f t="shared" si="16"/>
        <v>1546.9318587349412</v>
      </c>
      <c r="W5" s="3">
        <f t="shared" si="4"/>
        <v>-666.70400209078377</v>
      </c>
      <c r="X5" s="3">
        <f t="shared" si="17"/>
        <v>5425.2713942917144</v>
      </c>
      <c r="Y5" s="3">
        <f t="shared" si="18"/>
        <v>555555.5555555555</v>
      </c>
      <c r="Z5" s="3">
        <f t="shared" si="19"/>
        <v>-555555.5555555555</v>
      </c>
      <c r="AA5" s="3">
        <f t="shared" si="5"/>
        <v>240.20180795096806</v>
      </c>
      <c r="AB5" s="3">
        <f t="shared" si="20"/>
        <v>1031.2879058232941</v>
      </c>
      <c r="AC5" s="3">
        <f t="shared" si="6"/>
        <v>-444.46933472718911</v>
      </c>
      <c r="AD5" s="3">
        <f t="shared" si="21"/>
        <v>6320.2371059618217</v>
      </c>
      <c r="AE5" s="3">
        <f t="shared" si="22"/>
        <v>416666.66666666669</v>
      </c>
      <c r="AF5" s="3">
        <f t="shared" si="23"/>
        <v>-416666.66666666669</v>
      </c>
      <c r="AG5" s="3">
        <f t="shared" si="7"/>
        <v>180.15135596322608</v>
      </c>
      <c r="AH5" s="3">
        <f t="shared" si="24"/>
        <v>773.46592936747061</v>
      </c>
      <c r="AI5" s="3">
        <f t="shared" si="8"/>
        <v>-333.35200104539189</v>
      </c>
      <c r="AJ5" s="3">
        <f t="shared" si="25"/>
        <v>6767.7199617968772</v>
      </c>
    </row>
    <row r="6" spans="1:36" x14ac:dyDescent="0.25">
      <c r="A6" s="1">
        <v>38565</v>
      </c>
      <c r="C6" s="3" t="s">
        <v>34</v>
      </c>
      <c r="F6" s="1">
        <f t="shared" si="9"/>
        <v>38565</v>
      </c>
      <c r="G6" s="3">
        <f t="array" ref="G6">INDEX(Data!B:B,MATCH($F6,Data!$A:$A,0))</f>
        <v>2446.4299999999998</v>
      </c>
      <c r="H6" s="3">
        <f t="array" ref="H6">INDEX(Data!C:C,MATCH($F6,Data!$A:$A,0))</f>
        <v>2561.41</v>
      </c>
      <c r="I6" s="3">
        <f t="array" ref="I6">INDEX(Data!D:D,MATCH($F6,Data!$A:$A,0))</f>
        <v>1197.4000000000001</v>
      </c>
      <c r="J6" s="3">
        <f t="array" ref="J6">INDEX(Data!E:E,MATCH($F6,Data!$A:$A,0))</f>
        <v>1266.6199999999999</v>
      </c>
      <c r="K6" s="3">
        <f t="array" ref="K6">INDEX(Data!F:F,MATCH($F6,Data!$A:$A,0))</f>
        <v>1255.82</v>
      </c>
      <c r="L6" s="3">
        <f t="shared" si="0"/>
        <v>2446.4299999999998</v>
      </c>
      <c r="M6" s="3">
        <f t="shared" si="10"/>
        <v>1666666.6666666667</v>
      </c>
      <c r="N6" s="3">
        <f t="shared" si="11"/>
        <v>-1666666.6666666667</v>
      </c>
      <c r="O6" s="3">
        <f t="shared" si="1"/>
        <v>681.26480899378555</v>
      </c>
      <c r="P6" s="3">
        <f t="shared" si="12"/>
        <v>3775.1285264636681</v>
      </c>
      <c r="Q6" s="3">
        <f t="shared" si="2"/>
        <v>-1327.1541038259199</v>
      </c>
      <c r="R6" s="3">
        <f t="shared" si="13"/>
        <v>1413.2201554554706</v>
      </c>
      <c r="S6" s="3">
        <f t="shared" si="14"/>
        <v>833333.33333333337</v>
      </c>
      <c r="T6" s="3">
        <f t="shared" si="15"/>
        <v>-833333.33333333337</v>
      </c>
      <c r="U6" s="3">
        <f t="shared" si="3"/>
        <v>340.63240449689278</v>
      </c>
      <c r="V6" s="3">
        <f t="shared" si="16"/>
        <v>1887.564263231834</v>
      </c>
      <c r="W6" s="3">
        <f t="shared" si="4"/>
        <v>-663.57705191295997</v>
      </c>
      <c r="X6" s="3">
        <f t="shared" si="17"/>
        <v>4761.6943423787543</v>
      </c>
      <c r="Y6" s="3">
        <f t="shared" si="18"/>
        <v>555555.5555555555</v>
      </c>
      <c r="Z6" s="3">
        <f t="shared" si="19"/>
        <v>-555555.5555555555</v>
      </c>
      <c r="AA6" s="3">
        <f t="shared" si="5"/>
        <v>227.08826966459517</v>
      </c>
      <c r="AB6" s="3">
        <f t="shared" si="20"/>
        <v>1258.3761754878892</v>
      </c>
      <c r="AC6" s="3">
        <f t="shared" si="6"/>
        <v>-442.38470127530661</v>
      </c>
      <c r="AD6" s="3">
        <f t="shared" si="21"/>
        <v>5877.852404686515</v>
      </c>
      <c r="AE6" s="3">
        <f t="shared" si="22"/>
        <v>416666.66666666669</v>
      </c>
      <c r="AF6" s="3">
        <f t="shared" si="23"/>
        <v>-416666.66666666669</v>
      </c>
      <c r="AG6" s="3">
        <f t="shared" si="7"/>
        <v>170.31620224844639</v>
      </c>
      <c r="AH6" s="3">
        <f t="shared" si="24"/>
        <v>943.78213161591702</v>
      </c>
      <c r="AI6" s="3">
        <f t="shared" si="8"/>
        <v>-331.78852595647999</v>
      </c>
      <c r="AJ6" s="3">
        <f t="shared" si="25"/>
        <v>6435.9314358403972</v>
      </c>
    </row>
    <row r="7" spans="1:36" x14ac:dyDescent="0.25">
      <c r="A7" s="1">
        <v>38596</v>
      </c>
      <c r="C7" s="3" t="s">
        <v>8</v>
      </c>
      <c r="D7" s="3">
        <f>(L62/L2)*D4</f>
        <v>27393103.192657489</v>
      </c>
      <c r="F7" s="1">
        <f t="shared" si="9"/>
        <v>38596</v>
      </c>
      <c r="G7" s="3">
        <f t="array" ref="G7">INDEX(Data!B:B,MATCH($F7,Data!$A:$A,0))</f>
        <v>2545.31</v>
      </c>
      <c r="H7" s="3">
        <f t="array" ref="H7">INDEX(Data!C:C,MATCH($F7,Data!$A:$A,0))</f>
        <v>2702.08</v>
      </c>
      <c r="I7" s="3">
        <f t="array" ref="I7">INDEX(Data!D:D,MATCH($F7,Data!$A:$A,0))</f>
        <v>1311.09</v>
      </c>
      <c r="J7" s="3">
        <f t="array" ref="J7">INDEX(Data!E:E,MATCH($F7,Data!$A:$A,0))</f>
        <v>1494.71</v>
      </c>
      <c r="K7" s="3">
        <f t="array" ref="K7">INDEX(Data!F:F,MATCH($F7,Data!$A:$A,0))</f>
        <v>1262.33</v>
      </c>
      <c r="L7" s="3">
        <f t="shared" si="0"/>
        <v>2545.31</v>
      </c>
      <c r="M7" s="3">
        <f t="shared" si="10"/>
        <v>1666666.6666666667</v>
      </c>
      <c r="N7" s="3">
        <f t="shared" si="11"/>
        <v>-1666666.6666666667</v>
      </c>
      <c r="O7" s="3">
        <f t="shared" si="1"/>
        <v>654.79908799583029</v>
      </c>
      <c r="P7" s="3">
        <f t="shared" si="12"/>
        <v>4429.9276144594987</v>
      </c>
      <c r="Q7" s="3">
        <f t="shared" si="2"/>
        <v>-1320.3097974908835</v>
      </c>
      <c r="R7" s="3">
        <f t="shared" si="13"/>
        <v>92.910357964587092</v>
      </c>
      <c r="S7" s="3">
        <f t="shared" si="14"/>
        <v>833333.33333333337</v>
      </c>
      <c r="T7" s="3">
        <f t="shared" si="15"/>
        <v>-833333.33333333337</v>
      </c>
      <c r="U7" s="3">
        <f t="shared" si="3"/>
        <v>327.39954399791515</v>
      </c>
      <c r="V7" s="3">
        <f t="shared" si="16"/>
        <v>2214.9638072297494</v>
      </c>
      <c r="W7" s="3">
        <f t="shared" si="4"/>
        <v>-660.15489874544176</v>
      </c>
      <c r="X7" s="3">
        <f t="shared" si="17"/>
        <v>4101.5394436333127</v>
      </c>
      <c r="Y7" s="3">
        <f t="shared" si="18"/>
        <v>555555.5555555555</v>
      </c>
      <c r="Z7" s="3">
        <f t="shared" si="19"/>
        <v>-555555.5555555555</v>
      </c>
      <c r="AA7" s="3">
        <f t="shared" si="5"/>
        <v>218.26636266527674</v>
      </c>
      <c r="AB7" s="3">
        <f t="shared" si="20"/>
        <v>1476.642538153166</v>
      </c>
      <c r="AC7" s="3">
        <f t="shared" si="6"/>
        <v>-440.10326583029439</v>
      </c>
      <c r="AD7" s="3">
        <f t="shared" si="21"/>
        <v>5437.7491388562203</v>
      </c>
      <c r="AE7" s="3">
        <f t="shared" si="22"/>
        <v>416666.66666666669</v>
      </c>
      <c r="AF7" s="3">
        <f t="shared" si="23"/>
        <v>-416666.66666666669</v>
      </c>
      <c r="AG7" s="3">
        <f t="shared" si="7"/>
        <v>163.69977199895757</v>
      </c>
      <c r="AH7" s="3">
        <f t="shared" si="24"/>
        <v>1107.4819036148747</v>
      </c>
      <c r="AI7" s="3">
        <f t="shared" si="8"/>
        <v>-330.07744937272088</v>
      </c>
      <c r="AJ7" s="3">
        <f t="shared" si="25"/>
        <v>6105.8539864676759</v>
      </c>
    </row>
    <row r="8" spans="1:36" x14ac:dyDescent="0.25">
      <c r="A8" s="1">
        <v>38626</v>
      </c>
      <c r="C8" s="3" t="s">
        <v>10</v>
      </c>
      <c r="D8" s="3">
        <f>P8*L62</f>
        <v>26445863.723793987</v>
      </c>
      <c r="F8" s="1">
        <f t="shared" si="9"/>
        <v>38626</v>
      </c>
      <c r="G8" s="3">
        <f t="array" ref="G8">INDEX(Data!B:B,MATCH($F8,Data!$A:$A,0))</f>
        <v>2742.09</v>
      </c>
      <c r="H8" s="3">
        <f t="array" ref="H8">INDEX(Data!C:C,MATCH($F8,Data!$A:$A,0))</f>
        <v>2873.2</v>
      </c>
      <c r="I8" s="3">
        <f t="array" ref="I8">INDEX(Data!D:D,MATCH($F8,Data!$A:$A,0))</f>
        <v>1352.88</v>
      </c>
      <c r="J8" s="3">
        <f t="array" ref="J8">INDEX(Data!E:E,MATCH($F8,Data!$A:$A,0))</f>
        <v>1480.63</v>
      </c>
      <c r="K8" s="3">
        <f t="array" ref="K8">INDEX(Data!F:F,MATCH($F8,Data!$A:$A,0))</f>
        <v>1267.47</v>
      </c>
      <c r="L8" s="3">
        <f t="shared" si="0"/>
        <v>2742.09</v>
      </c>
      <c r="M8" s="3">
        <f>-1*N8</f>
        <v>117761.09140937521</v>
      </c>
      <c r="N8" s="3">
        <f>Q8*K8</f>
        <v>-117761.09140937521</v>
      </c>
      <c r="O8" s="3">
        <f t="shared" si="1"/>
        <v>42.945742630393312</v>
      </c>
      <c r="P8" s="3">
        <f t="shared" si="12"/>
        <v>4472.8733570898921</v>
      </c>
      <c r="Q8" s="3">
        <f>-1*R7</f>
        <v>-92.910357964587092</v>
      </c>
      <c r="R8" s="3">
        <f t="shared" si="13"/>
        <v>0</v>
      </c>
      <c r="S8" s="3">
        <f t="shared" si="14"/>
        <v>833333.33333333337</v>
      </c>
      <c r="T8" s="3">
        <f t="shared" si="15"/>
        <v>-833333.33333333337</v>
      </c>
      <c r="U8" s="3">
        <f t="shared" si="3"/>
        <v>303.90444271826721</v>
      </c>
      <c r="V8" s="3">
        <f t="shared" si="16"/>
        <v>2518.8682499480165</v>
      </c>
      <c r="W8" s="3">
        <f t="shared" si="4"/>
        <v>-657.47775752746281</v>
      </c>
      <c r="X8" s="3">
        <f t="shared" si="17"/>
        <v>3444.0616861058497</v>
      </c>
      <c r="Y8" s="3">
        <f t="shared" si="18"/>
        <v>555555.5555555555</v>
      </c>
      <c r="Z8" s="3">
        <f t="shared" si="19"/>
        <v>-555555.5555555555</v>
      </c>
      <c r="AA8" s="3">
        <f t="shared" si="5"/>
        <v>202.60296181217811</v>
      </c>
      <c r="AB8" s="3">
        <f t="shared" si="20"/>
        <v>1679.2454999653442</v>
      </c>
      <c r="AC8" s="3">
        <f t="shared" si="6"/>
        <v>-438.31850501830849</v>
      </c>
      <c r="AD8" s="3">
        <f t="shared" si="21"/>
        <v>4999.430633837912</v>
      </c>
      <c r="AE8" s="3">
        <f t="shared" si="22"/>
        <v>416666.66666666669</v>
      </c>
      <c r="AF8" s="3">
        <f t="shared" si="23"/>
        <v>-416666.66666666669</v>
      </c>
      <c r="AG8" s="3">
        <f t="shared" si="7"/>
        <v>151.9522213591336</v>
      </c>
      <c r="AH8" s="3">
        <f t="shared" si="24"/>
        <v>1259.4341249740082</v>
      </c>
      <c r="AI8" s="3">
        <f t="shared" si="8"/>
        <v>-328.73887876373141</v>
      </c>
      <c r="AJ8" s="3">
        <f t="shared" si="25"/>
        <v>5777.1151077039449</v>
      </c>
    </row>
    <row r="9" spans="1:36" x14ac:dyDescent="0.25">
      <c r="A9" s="1">
        <v>38657</v>
      </c>
      <c r="C9" s="3" t="s">
        <v>11</v>
      </c>
      <c r="D9" s="3">
        <f>V14*L62</f>
        <v>23756104.101463605</v>
      </c>
      <c r="F9" s="1">
        <f t="shared" si="9"/>
        <v>38657</v>
      </c>
      <c r="G9" s="3">
        <f t="array" ref="G9">INDEX(Data!B:B,MATCH($F9,Data!$A:$A,0))</f>
        <v>2508.79</v>
      </c>
      <c r="H9" s="3">
        <f t="array" ref="H9">INDEX(Data!C:C,MATCH($F9,Data!$A:$A,0))</f>
        <v>2635.46</v>
      </c>
      <c r="I9" s="3">
        <f t="array" ref="I9">INDEX(Data!D:D,MATCH($F9,Data!$A:$A,0))</f>
        <v>1243.79</v>
      </c>
      <c r="J9" s="3">
        <f t="array" ref="J9">INDEX(Data!E:E,MATCH($F9,Data!$A:$A,0))</f>
        <v>1341.5</v>
      </c>
      <c r="K9" s="3">
        <f t="array" ref="K9">INDEX(Data!F:F,MATCH($F9,Data!$A:$A,0))</f>
        <v>1273.23</v>
      </c>
      <c r="L9" s="3">
        <f t="shared" si="0"/>
        <v>2508.79</v>
      </c>
      <c r="S9" s="3">
        <f t="shared" si="14"/>
        <v>833333.33333333337</v>
      </c>
      <c r="T9" s="3">
        <f t="shared" si="15"/>
        <v>-833333.33333333337</v>
      </c>
      <c r="U9" s="3">
        <f t="shared" si="3"/>
        <v>332.16543964753265</v>
      </c>
      <c r="V9" s="3">
        <f t="shared" si="16"/>
        <v>2851.0336895955493</v>
      </c>
      <c r="W9" s="3">
        <f t="shared" si="4"/>
        <v>-654.50337592841311</v>
      </c>
      <c r="X9" s="3">
        <f t="shared" si="17"/>
        <v>2789.5583101774364</v>
      </c>
      <c r="Y9" s="3">
        <f t="shared" si="18"/>
        <v>555555.5555555555</v>
      </c>
      <c r="Z9" s="3">
        <f t="shared" si="19"/>
        <v>-555555.5555555555</v>
      </c>
      <c r="AA9" s="3">
        <f t="shared" si="5"/>
        <v>221.44362643168839</v>
      </c>
      <c r="AB9" s="3">
        <f t="shared" si="20"/>
        <v>1900.6891263970326</v>
      </c>
      <c r="AC9" s="3">
        <f t="shared" si="6"/>
        <v>-436.33558395227533</v>
      </c>
      <c r="AD9" s="3">
        <f t="shared" si="21"/>
        <v>4563.0950498856364</v>
      </c>
      <c r="AE9" s="3">
        <f t="shared" si="22"/>
        <v>416666.66666666669</v>
      </c>
      <c r="AF9" s="3">
        <f t="shared" si="23"/>
        <v>-416666.66666666669</v>
      </c>
      <c r="AG9" s="3">
        <f t="shared" si="7"/>
        <v>166.08271982376633</v>
      </c>
      <c r="AH9" s="3">
        <f t="shared" si="24"/>
        <v>1425.5168447977746</v>
      </c>
      <c r="AI9" s="3">
        <f t="shared" si="8"/>
        <v>-327.25168796420655</v>
      </c>
      <c r="AJ9" s="3">
        <f t="shared" si="25"/>
        <v>5449.8634197397387</v>
      </c>
    </row>
    <row r="10" spans="1:36" x14ac:dyDescent="0.25">
      <c r="A10" s="1">
        <v>38687</v>
      </c>
      <c r="C10" s="3" t="s">
        <v>12</v>
      </c>
      <c r="D10" s="3">
        <f>AB20*L62</f>
        <v>22015316.843234245</v>
      </c>
      <c r="F10" s="1">
        <f t="shared" si="9"/>
        <v>38687</v>
      </c>
      <c r="G10" s="3">
        <f t="array" ref="G10">INDEX(Data!B:B,MATCH($F10,Data!$A:$A,0))</f>
        <v>2832.95</v>
      </c>
      <c r="H10" s="3">
        <f t="array" ref="H10">INDEX(Data!C:C,MATCH($F10,Data!$A:$A,0))</f>
        <v>2961.97</v>
      </c>
      <c r="I10" s="3">
        <f t="array" ref="I10">INDEX(Data!D:D,MATCH($F10,Data!$A:$A,0))</f>
        <v>1366.01</v>
      </c>
      <c r="J10" s="3">
        <f t="array" ref="J10">INDEX(Data!E:E,MATCH($F10,Data!$A:$A,0))</f>
        <v>1486.23</v>
      </c>
      <c r="K10" s="3">
        <f t="array" ref="K10">INDEX(Data!F:F,MATCH($F10,Data!$A:$A,0))</f>
        <v>1278.1199999999999</v>
      </c>
      <c r="L10" s="3">
        <f t="shared" si="0"/>
        <v>2832.95</v>
      </c>
      <c r="S10" s="3">
        <f t="shared" si="14"/>
        <v>833333.33333333337</v>
      </c>
      <c r="T10" s="3">
        <f t="shared" si="15"/>
        <v>-833333.33333333337</v>
      </c>
      <c r="U10" s="3">
        <f t="shared" si="3"/>
        <v>294.15744483077128</v>
      </c>
      <c r="V10" s="3">
        <f t="shared" si="16"/>
        <v>3145.1911344263208</v>
      </c>
      <c r="W10" s="3">
        <f t="shared" si="4"/>
        <v>-651.9992906247719</v>
      </c>
      <c r="X10" s="3">
        <f t="shared" si="17"/>
        <v>2137.5590195526647</v>
      </c>
      <c r="Y10" s="3">
        <f t="shared" si="18"/>
        <v>555555.5555555555</v>
      </c>
      <c r="Z10" s="3">
        <f t="shared" si="19"/>
        <v>-555555.5555555555</v>
      </c>
      <c r="AA10" s="3">
        <f t="shared" si="5"/>
        <v>196.10496322051415</v>
      </c>
      <c r="AB10" s="3">
        <f t="shared" si="20"/>
        <v>2096.7940896175469</v>
      </c>
      <c r="AC10" s="3">
        <f t="shared" si="6"/>
        <v>-434.66619374984788</v>
      </c>
      <c r="AD10" s="3">
        <f t="shared" si="21"/>
        <v>4128.4288561357889</v>
      </c>
      <c r="AE10" s="3">
        <f t="shared" si="22"/>
        <v>416666.66666666669</v>
      </c>
      <c r="AF10" s="3">
        <f t="shared" si="23"/>
        <v>-416666.66666666669</v>
      </c>
      <c r="AG10" s="3">
        <f t="shared" si="7"/>
        <v>147.07872241538564</v>
      </c>
      <c r="AH10" s="3">
        <f t="shared" si="24"/>
        <v>1572.5955672131604</v>
      </c>
      <c r="AI10" s="3">
        <f t="shared" si="8"/>
        <v>-325.99964531238595</v>
      </c>
      <c r="AJ10" s="3">
        <f t="shared" si="25"/>
        <v>5123.8637744273528</v>
      </c>
    </row>
    <row r="11" spans="1:36" x14ac:dyDescent="0.25">
      <c r="A11" s="1">
        <v>38718</v>
      </c>
      <c r="C11" s="3" t="s">
        <v>13</v>
      </c>
      <c r="D11" s="3">
        <f>AH26*L62</f>
        <v>20538304.88816392</v>
      </c>
      <c r="F11" s="1">
        <f t="shared" si="9"/>
        <v>38718</v>
      </c>
      <c r="G11" s="3">
        <f t="array" ref="G11">INDEX(Data!B:B,MATCH($F11,Data!$A:$A,0))</f>
        <v>2981.26</v>
      </c>
      <c r="H11" s="3">
        <f t="array" ref="H11">INDEX(Data!C:C,MATCH($F11,Data!$A:$A,0))</f>
        <v>3115.58</v>
      </c>
      <c r="I11" s="3">
        <f t="array" ref="I11">INDEX(Data!D:D,MATCH($F11,Data!$A:$A,0))</f>
        <v>1433.61</v>
      </c>
      <c r="J11" s="3">
        <f t="array" ref="J11">INDEX(Data!E:E,MATCH($F11,Data!$A:$A,0))</f>
        <v>1557.6</v>
      </c>
      <c r="K11" s="3">
        <f t="array" ref="K11">INDEX(Data!F:F,MATCH($F11,Data!$A:$A,0))</f>
        <v>1284.1600000000001</v>
      </c>
      <c r="L11" s="3">
        <f t="shared" si="0"/>
        <v>2981.26</v>
      </c>
      <c r="S11" s="3">
        <f t="shared" si="14"/>
        <v>833333.33333333337</v>
      </c>
      <c r="T11" s="3">
        <f t="shared" si="15"/>
        <v>-833333.33333333337</v>
      </c>
      <c r="U11" s="3">
        <f t="shared" si="3"/>
        <v>279.52387022042132</v>
      </c>
      <c r="V11" s="3">
        <f t="shared" si="16"/>
        <v>3424.7150046467423</v>
      </c>
      <c r="W11" s="3">
        <f t="shared" si="4"/>
        <v>-648.93263560096352</v>
      </c>
      <c r="X11" s="3">
        <f t="shared" si="17"/>
        <v>1488.6263839517012</v>
      </c>
      <c r="Y11" s="3">
        <f t="shared" si="18"/>
        <v>555555.5555555555</v>
      </c>
      <c r="Z11" s="3">
        <f t="shared" si="19"/>
        <v>-555555.5555555555</v>
      </c>
      <c r="AA11" s="3">
        <f t="shared" si="5"/>
        <v>186.3492468136142</v>
      </c>
      <c r="AB11" s="3">
        <f t="shared" si="20"/>
        <v>2283.1433364311611</v>
      </c>
      <c r="AC11" s="3">
        <f t="shared" si="6"/>
        <v>-432.62175706730898</v>
      </c>
      <c r="AD11" s="3">
        <f t="shared" si="21"/>
        <v>3695.8070990684801</v>
      </c>
      <c r="AE11" s="3">
        <f t="shared" si="22"/>
        <v>416666.66666666669</v>
      </c>
      <c r="AF11" s="3">
        <f t="shared" si="23"/>
        <v>-416666.66666666669</v>
      </c>
      <c r="AG11" s="3">
        <f t="shared" si="7"/>
        <v>139.76193511021066</v>
      </c>
      <c r="AH11" s="3">
        <f t="shared" si="24"/>
        <v>1712.3575023233711</v>
      </c>
      <c r="AI11" s="3">
        <f t="shared" si="8"/>
        <v>-324.46631780048176</v>
      </c>
      <c r="AJ11" s="3">
        <f t="shared" si="25"/>
        <v>4799.3974566268707</v>
      </c>
    </row>
    <row r="12" spans="1:36" x14ac:dyDescent="0.25">
      <c r="A12" s="1">
        <v>38749</v>
      </c>
      <c r="F12" s="1">
        <f t="shared" si="9"/>
        <v>38749</v>
      </c>
      <c r="G12" s="3">
        <f t="array" ref="G12">INDEX(Data!B:B,MATCH($F12,Data!$A:$A,0))</f>
        <v>3125.53</v>
      </c>
      <c r="H12" s="3">
        <f t="array" ref="H12">INDEX(Data!C:C,MATCH($F12,Data!$A:$A,0))</f>
        <v>3246.51</v>
      </c>
      <c r="I12" s="3">
        <f t="array" ref="I12">INDEX(Data!D:D,MATCH($F12,Data!$A:$A,0))</f>
        <v>1515.61</v>
      </c>
      <c r="J12" s="3">
        <f t="array" ref="J12">INDEX(Data!E:E,MATCH($F12,Data!$A:$A,0))</f>
        <v>1611.62</v>
      </c>
      <c r="K12" s="3">
        <f t="array" ref="K12">INDEX(Data!F:F,MATCH($F12,Data!$A:$A,0))</f>
        <v>1288.8699999999999</v>
      </c>
      <c r="L12" s="3">
        <f t="shared" si="0"/>
        <v>3125.53</v>
      </c>
      <c r="S12" s="3">
        <f t="shared" si="14"/>
        <v>833333.33333333337</v>
      </c>
      <c r="T12" s="3">
        <f t="shared" si="15"/>
        <v>-833333.33333333337</v>
      </c>
      <c r="U12" s="3">
        <f t="shared" si="3"/>
        <v>266.62144766914196</v>
      </c>
      <c r="V12" s="3">
        <f t="shared" si="16"/>
        <v>3691.3364523158843</v>
      </c>
      <c r="W12" s="3">
        <f t="shared" si="4"/>
        <v>-646.56119960378737</v>
      </c>
      <c r="X12" s="3">
        <f t="shared" si="17"/>
        <v>842.06518434791383</v>
      </c>
      <c r="Y12" s="3">
        <f t="shared" si="18"/>
        <v>555555.5555555555</v>
      </c>
      <c r="Z12" s="3">
        <f t="shared" si="19"/>
        <v>-555555.5555555555</v>
      </c>
      <c r="AA12" s="3">
        <f t="shared" si="5"/>
        <v>177.74763177942796</v>
      </c>
      <c r="AB12" s="3">
        <f t="shared" si="20"/>
        <v>2460.8909682105891</v>
      </c>
      <c r="AC12" s="3">
        <f t="shared" si="6"/>
        <v>-431.04079973585817</v>
      </c>
      <c r="AD12" s="3">
        <f t="shared" si="21"/>
        <v>3264.7662993326221</v>
      </c>
      <c r="AE12" s="3">
        <f t="shared" si="22"/>
        <v>416666.66666666669</v>
      </c>
      <c r="AF12" s="3">
        <f t="shared" si="23"/>
        <v>-416666.66666666669</v>
      </c>
      <c r="AG12" s="3">
        <f t="shared" si="7"/>
        <v>133.31072383457098</v>
      </c>
      <c r="AH12" s="3">
        <f t="shared" si="24"/>
        <v>1845.6682261579422</v>
      </c>
      <c r="AI12" s="3">
        <f t="shared" si="8"/>
        <v>-323.28059980189369</v>
      </c>
      <c r="AJ12" s="3">
        <f t="shared" si="25"/>
        <v>4476.1168568249768</v>
      </c>
    </row>
    <row r="13" spans="1:36" x14ac:dyDescent="0.25">
      <c r="A13" s="1">
        <v>38777</v>
      </c>
      <c r="F13" s="1">
        <f t="shared" si="9"/>
        <v>38777</v>
      </c>
      <c r="G13" s="3">
        <f t="array" ref="G13">INDEX(Data!B:B,MATCH($F13,Data!$A:$A,0))</f>
        <v>3281.8</v>
      </c>
      <c r="H13" s="3">
        <f t="array" ref="H13">INDEX(Data!C:C,MATCH($F13,Data!$A:$A,0))</f>
        <v>3425.48</v>
      </c>
      <c r="I13" s="3">
        <f t="array" ref="I13">INDEX(Data!D:D,MATCH($F13,Data!$A:$A,0))</f>
        <v>1596.38</v>
      </c>
      <c r="J13" s="3">
        <f t="array" ref="J13">INDEX(Data!E:E,MATCH($F13,Data!$A:$A,0))</f>
        <v>1649.49</v>
      </c>
      <c r="K13" s="3">
        <f t="array" ref="K13">INDEX(Data!F:F,MATCH($F13,Data!$A:$A,0))</f>
        <v>1294.94</v>
      </c>
      <c r="L13" s="3">
        <f t="shared" si="0"/>
        <v>3281.8</v>
      </c>
      <c r="S13" s="3">
        <f t="shared" si="14"/>
        <v>833333.33333333337</v>
      </c>
      <c r="T13" s="3">
        <f t="shared" si="15"/>
        <v>-833333.33333333337</v>
      </c>
      <c r="U13" s="3">
        <f t="shared" si="3"/>
        <v>253.92569118573141</v>
      </c>
      <c r="V13" s="3">
        <f t="shared" si="16"/>
        <v>3945.2621435016158</v>
      </c>
      <c r="W13" s="3">
        <f t="shared" si="4"/>
        <v>-643.53045958371297</v>
      </c>
      <c r="X13" s="3">
        <f t="shared" si="17"/>
        <v>198.53472476420086</v>
      </c>
      <c r="Y13" s="3">
        <f t="shared" si="18"/>
        <v>555555.5555555555</v>
      </c>
      <c r="Z13" s="3">
        <f t="shared" si="19"/>
        <v>-555555.5555555555</v>
      </c>
      <c r="AA13" s="3">
        <f t="shared" si="5"/>
        <v>169.28379412382091</v>
      </c>
      <c r="AB13" s="3">
        <f t="shared" si="20"/>
        <v>2630.1747623344099</v>
      </c>
      <c r="AC13" s="3">
        <f t="shared" si="6"/>
        <v>-429.02030638914198</v>
      </c>
      <c r="AD13" s="3">
        <f t="shared" si="21"/>
        <v>2835.7459929434799</v>
      </c>
      <c r="AE13" s="3">
        <f t="shared" si="22"/>
        <v>416666.66666666669</v>
      </c>
      <c r="AF13" s="3">
        <f t="shared" si="23"/>
        <v>-416666.66666666669</v>
      </c>
      <c r="AG13" s="3">
        <f t="shared" si="7"/>
        <v>126.9628455928657</v>
      </c>
      <c r="AH13" s="3">
        <f t="shared" si="24"/>
        <v>1972.6310717508079</v>
      </c>
      <c r="AI13" s="3">
        <f t="shared" si="8"/>
        <v>-321.76522979185648</v>
      </c>
      <c r="AJ13" s="3">
        <f t="shared" si="25"/>
        <v>4154.3516270331202</v>
      </c>
    </row>
    <row r="14" spans="1:36" x14ac:dyDescent="0.25">
      <c r="A14" s="1">
        <v>38808</v>
      </c>
      <c r="F14" s="1">
        <f t="shared" si="9"/>
        <v>38808</v>
      </c>
      <c r="G14" s="3">
        <f t="array" ref="G14">INDEX(Data!B:B,MATCH($F14,Data!$A:$A,0))</f>
        <v>3562.96</v>
      </c>
      <c r="H14" s="3">
        <f t="array" ref="H14">INDEX(Data!C:C,MATCH($F14,Data!$A:$A,0))</f>
        <v>3696.06</v>
      </c>
      <c r="I14" s="3">
        <f t="array" ref="I14">INDEX(Data!D:D,MATCH($F14,Data!$A:$A,0))</f>
        <v>1747.55</v>
      </c>
      <c r="J14" s="3">
        <f t="array" ref="J14">INDEX(Data!E:E,MATCH($F14,Data!$A:$A,0))</f>
        <v>1786.61</v>
      </c>
      <c r="K14" s="3">
        <f t="array" ref="K14">INDEX(Data!F:F,MATCH($F14,Data!$A:$A,0))</f>
        <v>1304.4000000000001</v>
      </c>
      <c r="L14" s="3">
        <f t="shared" si="0"/>
        <v>3562.96</v>
      </c>
      <c r="S14" s="3">
        <f>-1*T14</f>
        <v>258968.69498242362</v>
      </c>
      <c r="T14" s="3">
        <f>W14*K14</f>
        <v>-258968.69498242362</v>
      </c>
      <c r="U14" s="3">
        <f t="shared" si="3"/>
        <v>72.683581904490538</v>
      </c>
      <c r="V14" s="3">
        <f t="shared" si="16"/>
        <v>4017.9457254061062</v>
      </c>
      <c r="W14" s="3">
        <f>-1*X13</f>
        <v>-198.53472476420086</v>
      </c>
      <c r="X14" s="3">
        <f t="shared" si="17"/>
        <v>0</v>
      </c>
      <c r="Y14" s="3">
        <f t="shared" si="18"/>
        <v>555555.5555555555</v>
      </c>
      <c r="Z14" s="3">
        <f t="shared" si="19"/>
        <v>-555555.5555555555</v>
      </c>
      <c r="AA14" s="3">
        <f t="shared" si="5"/>
        <v>155.92528559275308</v>
      </c>
      <c r="AB14" s="3">
        <f t="shared" si="20"/>
        <v>2786.1000479271629</v>
      </c>
      <c r="AC14" s="3">
        <f t="shared" si="6"/>
        <v>-425.90888957034304</v>
      </c>
      <c r="AD14" s="3">
        <f t="shared" si="21"/>
        <v>2409.8371033731369</v>
      </c>
      <c r="AE14" s="3">
        <f t="shared" si="22"/>
        <v>416666.66666666669</v>
      </c>
      <c r="AF14" s="3">
        <f t="shared" si="23"/>
        <v>-416666.66666666669</v>
      </c>
      <c r="AG14" s="3">
        <f t="shared" si="7"/>
        <v>116.94396419456483</v>
      </c>
      <c r="AH14" s="3">
        <f t="shared" si="24"/>
        <v>2089.5750359453727</v>
      </c>
      <c r="AI14" s="3">
        <f t="shared" si="8"/>
        <v>-319.43166717775733</v>
      </c>
      <c r="AJ14" s="3">
        <f t="shared" si="25"/>
        <v>3834.9199598553628</v>
      </c>
    </row>
    <row r="15" spans="1:36" x14ac:dyDescent="0.25">
      <c r="A15" s="6">
        <v>38838</v>
      </c>
      <c r="F15" s="1">
        <f t="shared" si="9"/>
        <v>38838</v>
      </c>
      <c r="G15" s="3">
        <f t="array" ref="G15">INDEX(Data!B:B,MATCH($F15,Data!$A:$A,0))</f>
        <v>3739.19</v>
      </c>
      <c r="H15" s="3">
        <f t="array" ref="H15">INDEX(Data!C:C,MATCH($F15,Data!$A:$A,0))</f>
        <v>3893.58</v>
      </c>
      <c r="I15" s="3">
        <f t="array" ref="I15">INDEX(Data!D:D,MATCH($F15,Data!$A:$A,0))</f>
        <v>1875.18</v>
      </c>
      <c r="J15" s="3">
        <f t="array" ref="J15">INDEX(Data!E:E,MATCH($F15,Data!$A:$A,0))</f>
        <v>2005.92</v>
      </c>
      <c r="K15" s="3">
        <f t="array" ref="K15">INDEX(Data!F:F,MATCH($F15,Data!$A:$A,0))</f>
        <v>1316.07</v>
      </c>
      <c r="L15" s="3">
        <f t="shared" si="0"/>
        <v>3739.19</v>
      </c>
      <c r="Y15" s="3">
        <f t="shared" si="18"/>
        <v>555555.5555555555</v>
      </c>
      <c r="Z15" s="3">
        <f t="shared" si="19"/>
        <v>-555555.5555555555</v>
      </c>
      <c r="AA15" s="3">
        <f t="shared" si="5"/>
        <v>148.57644451219528</v>
      </c>
      <c r="AB15" s="3">
        <f t="shared" si="20"/>
        <v>2934.6764924393583</v>
      </c>
      <c r="AC15" s="3">
        <f t="shared" si="6"/>
        <v>-422.13222363214385</v>
      </c>
      <c r="AD15" s="3">
        <f t="shared" si="21"/>
        <v>1987.704879740993</v>
      </c>
      <c r="AE15" s="3">
        <f t="shared" si="22"/>
        <v>416666.66666666669</v>
      </c>
      <c r="AF15" s="3">
        <f t="shared" si="23"/>
        <v>-416666.66666666669</v>
      </c>
      <c r="AG15" s="3">
        <f t="shared" si="7"/>
        <v>111.43233338414647</v>
      </c>
      <c r="AH15" s="3">
        <f t="shared" si="24"/>
        <v>2201.0073693295194</v>
      </c>
      <c r="AI15" s="3">
        <f t="shared" si="8"/>
        <v>-316.59916772410793</v>
      </c>
      <c r="AJ15" s="3">
        <f t="shared" si="25"/>
        <v>3518.3207921312551</v>
      </c>
    </row>
    <row r="16" spans="1:36" x14ac:dyDescent="0.25">
      <c r="A16" s="1">
        <v>38869</v>
      </c>
      <c r="F16" s="1">
        <f t="shared" si="9"/>
        <v>38869</v>
      </c>
      <c r="G16" s="3">
        <f t="array" ref="G16">INDEX(Data!B:B,MATCH($F16,Data!$A:$A,0))</f>
        <v>3116.55</v>
      </c>
      <c r="H16" s="3">
        <f t="array" ref="H16">INDEX(Data!C:C,MATCH($F16,Data!$A:$A,0))</f>
        <v>3243.78</v>
      </c>
      <c r="I16" s="3">
        <f t="array" ref="I16">INDEX(Data!D:D,MATCH($F16,Data!$A:$A,0))</f>
        <v>1547.2</v>
      </c>
      <c r="J16" s="3">
        <f t="array" ref="J16">INDEX(Data!E:E,MATCH($F16,Data!$A:$A,0))</f>
        <v>1796.58</v>
      </c>
      <c r="K16" s="3">
        <f t="array" ref="K16">INDEX(Data!F:F,MATCH($F16,Data!$A:$A,0))</f>
        <v>1322.63</v>
      </c>
      <c r="L16" s="3">
        <f t="shared" si="0"/>
        <v>3116.55</v>
      </c>
      <c r="Y16" s="3">
        <f t="shared" si="18"/>
        <v>555555.5555555555</v>
      </c>
      <c r="Z16" s="3">
        <f t="shared" si="19"/>
        <v>-555555.5555555555</v>
      </c>
      <c r="AA16" s="3">
        <f t="shared" si="5"/>
        <v>178.25979225603808</v>
      </c>
      <c r="AB16" s="3">
        <f t="shared" si="20"/>
        <v>3112.9362846953964</v>
      </c>
      <c r="AC16" s="3">
        <f t="shared" si="6"/>
        <v>-420.03852593359858</v>
      </c>
      <c r="AD16" s="3">
        <f t="shared" si="21"/>
        <v>1567.6663538073944</v>
      </c>
      <c r="AE16" s="3">
        <f t="shared" si="22"/>
        <v>416666.66666666669</v>
      </c>
      <c r="AF16" s="3">
        <f t="shared" si="23"/>
        <v>-416666.66666666669</v>
      </c>
      <c r="AG16" s="3">
        <f t="shared" si="7"/>
        <v>133.69484419202857</v>
      </c>
      <c r="AH16" s="3">
        <f t="shared" si="24"/>
        <v>2334.7022135215479</v>
      </c>
      <c r="AI16" s="3">
        <f t="shared" si="8"/>
        <v>-315.02889445019895</v>
      </c>
      <c r="AJ16" s="3">
        <f t="shared" si="25"/>
        <v>3203.2918976810561</v>
      </c>
    </row>
    <row r="17" spans="1:36" x14ac:dyDescent="0.25">
      <c r="A17" s="1">
        <v>38899</v>
      </c>
      <c r="F17" s="1">
        <f t="shared" si="9"/>
        <v>38899</v>
      </c>
      <c r="G17" s="3">
        <f t="array" ref="G17">INDEX(Data!B:B,MATCH($F17,Data!$A:$A,0))</f>
        <v>3243.63</v>
      </c>
      <c r="H17" s="3">
        <f t="array" ref="H17">INDEX(Data!C:C,MATCH($F17,Data!$A:$A,0))</f>
        <v>3270.48</v>
      </c>
      <c r="I17" s="3">
        <f t="array" ref="I17">INDEX(Data!D:D,MATCH($F17,Data!$A:$A,0))</f>
        <v>1413.33</v>
      </c>
      <c r="J17" s="3">
        <f t="array" ref="J17">INDEX(Data!E:E,MATCH($F17,Data!$A:$A,0))</f>
        <v>1592</v>
      </c>
      <c r="K17" s="3">
        <f t="array" ref="K17">INDEX(Data!F:F,MATCH($F17,Data!$A:$A,0))</f>
        <v>1328.56</v>
      </c>
      <c r="L17" s="3">
        <f t="shared" si="0"/>
        <v>3243.63</v>
      </c>
      <c r="Y17" s="3">
        <f t="shared" si="18"/>
        <v>555555.5555555555</v>
      </c>
      <c r="Z17" s="3">
        <f t="shared" si="19"/>
        <v>-555555.5555555555</v>
      </c>
      <c r="AA17" s="3">
        <f t="shared" si="5"/>
        <v>171.27587164860219</v>
      </c>
      <c r="AB17" s="3">
        <f t="shared" si="20"/>
        <v>3284.2121563439987</v>
      </c>
      <c r="AC17" s="3">
        <f t="shared" si="6"/>
        <v>-418.16369268648424</v>
      </c>
      <c r="AD17" s="3">
        <f t="shared" si="21"/>
        <v>1149.5026611209103</v>
      </c>
      <c r="AE17" s="3">
        <f t="shared" si="22"/>
        <v>416666.66666666669</v>
      </c>
      <c r="AF17" s="3">
        <f t="shared" si="23"/>
        <v>-416666.66666666669</v>
      </c>
      <c r="AG17" s="3">
        <f t="shared" si="7"/>
        <v>128.45690373645166</v>
      </c>
      <c r="AH17" s="3">
        <f t="shared" si="24"/>
        <v>2463.1591172579997</v>
      </c>
      <c r="AI17" s="3">
        <f t="shared" si="8"/>
        <v>-313.62276951486325</v>
      </c>
      <c r="AJ17" s="3">
        <f t="shared" si="25"/>
        <v>2889.6691281661929</v>
      </c>
    </row>
    <row r="18" spans="1:36" x14ac:dyDescent="0.25">
      <c r="A18" s="1">
        <v>38930</v>
      </c>
      <c r="F18" s="1">
        <f t="shared" si="9"/>
        <v>38930</v>
      </c>
      <c r="G18" s="3">
        <f t="array" ref="G18">INDEX(Data!B:B,MATCH($F18,Data!$A:$A,0))</f>
        <v>3271.09</v>
      </c>
      <c r="H18" s="3">
        <f t="array" ref="H18">INDEX(Data!C:C,MATCH($F18,Data!$A:$A,0))</f>
        <v>3273.66</v>
      </c>
      <c r="I18" s="3">
        <f t="array" ref="I18">INDEX(Data!D:D,MATCH($F18,Data!$A:$A,0))</f>
        <v>1369.78</v>
      </c>
      <c r="J18" s="3">
        <f t="array" ref="J18">INDEX(Data!E:E,MATCH($F18,Data!$A:$A,0))</f>
        <v>1570.34</v>
      </c>
      <c r="K18" s="3">
        <f t="array" ref="K18">INDEX(Data!F:F,MATCH($F18,Data!$A:$A,0))</f>
        <v>1337.3</v>
      </c>
      <c r="L18" s="3">
        <f t="shared" si="0"/>
        <v>3271.09</v>
      </c>
      <c r="Y18" s="3">
        <f t="shared" si="18"/>
        <v>555555.5555555555</v>
      </c>
      <c r="Z18" s="3">
        <f t="shared" si="19"/>
        <v>-555555.5555555555</v>
      </c>
      <c r="AA18" s="3">
        <f t="shared" si="5"/>
        <v>169.83805262330156</v>
      </c>
      <c r="AB18" s="3">
        <f t="shared" si="20"/>
        <v>3454.0502089673</v>
      </c>
      <c r="AC18" s="3">
        <f t="shared" si="6"/>
        <v>-415.43076015520489</v>
      </c>
      <c r="AD18" s="3">
        <f t="shared" si="21"/>
        <v>734.07190096570537</v>
      </c>
      <c r="AE18" s="3">
        <f t="shared" si="22"/>
        <v>416666.66666666669</v>
      </c>
      <c r="AF18" s="3">
        <f t="shared" si="23"/>
        <v>-416666.66666666669</v>
      </c>
      <c r="AG18" s="3">
        <f t="shared" si="7"/>
        <v>127.37853946747619</v>
      </c>
      <c r="AH18" s="3">
        <f t="shared" si="24"/>
        <v>2590.5376567254757</v>
      </c>
      <c r="AI18" s="3">
        <f t="shared" si="8"/>
        <v>-311.5730701164037</v>
      </c>
      <c r="AJ18" s="3">
        <f t="shared" si="25"/>
        <v>2578.096058049789</v>
      </c>
    </row>
    <row r="19" spans="1:36" x14ac:dyDescent="0.25">
      <c r="A19" s="1">
        <v>38961</v>
      </c>
      <c r="F19" s="1">
        <f t="shared" si="9"/>
        <v>38961</v>
      </c>
      <c r="G19" s="3">
        <f t="array" ref="G19">INDEX(Data!B:B,MATCH($F19,Data!$A:$A,0))</f>
        <v>3593.57</v>
      </c>
      <c r="H19" s="3">
        <f t="array" ref="H19">INDEX(Data!C:C,MATCH($F19,Data!$A:$A,0))</f>
        <v>3623.73</v>
      </c>
      <c r="I19" s="3">
        <f t="array" ref="I19">INDEX(Data!D:D,MATCH($F19,Data!$A:$A,0))</f>
        <v>1554.42</v>
      </c>
      <c r="J19" s="3">
        <f t="array" ref="J19">INDEX(Data!E:E,MATCH($F19,Data!$A:$A,0))</f>
        <v>1765.31</v>
      </c>
      <c r="K19" s="3">
        <f t="array" ref="K19">INDEX(Data!F:F,MATCH($F19,Data!$A:$A,0))</f>
        <v>1345.04</v>
      </c>
      <c r="L19" s="3">
        <f t="shared" si="0"/>
        <v>3593.57</v>
      </c>
      <c r="Y19" s="3">
        <f t="shared" si="18"/>
        <v>555555.5555555555</v>
      </c>
      <c r="Z19" s="3">
        <f t="shared" si="19"/>
        <v>-555555.5555555555</v>
      </c>
      <c r="AA19" s="3">
        <f t="shared" si="5"/>
        <v>154.59711527966772</v>
      </c>
      <c r="AB19" s="3">
        <f t="shared" si="20"/>
        <v>3608.6473242469679</v>
      </c>
      <c r="AC19" s="3">
        <f t="shared" si="6"/>
        <v>-413.040173939478</v>
      </c>
      <c r="AD19" s="3">
        <f t="shared" si="21"/>
        <v>321.03172702622737</v>
      </c>
      <c r="AE19" s="3">
        <f t="shared" si="22"/>
        <v>416666.66666666669</v>
      </c>
      <c r="AF19" s="3">
        <f t="shared" si="23"/>
        <v>-416666.66666666669</v>
      </c>
      <c r="AG19" s="3">
        <f t="shared" si="7"/>
        <v>115.94783645975079</v>
      </c>
      <c r="AH19" s="3">
        <f t="shared" si="24"/>
        <v>2706.4854931852265</v>
      </c>
      <c r="AI19" s="3">
        <f t="shared" si="8"/>
        <v>-309.78013045460858</v>
      </c>
      <c r="AJ19" s="3">
        <f t="shared" si="25"/>
        <v>2268.3159275951803</v>
      </c>
    </row>
    <row r="20" spans="1:36" x14ac:dyDescent="0.25">
      <c r="A20" s="1">
        <v>38991</v>
      </c>
      <c r="F20" s="1">
        <f t="shared" si="9"/>
        <v>38991</v>
      </c>
      <c r="G20" s="3">
        <f t="array" ref="G20">INDEX(Data!B:B,MATCH($F20,Data!$A:$A,0))</f>
        <v>3778.82</v>
      </c>
      <c r="H20" s="3">
        <f t="array" ref="H20">INDEX(Data!C:C,MATCH($F20,Data!$A:$A,0))</f>
        <v>3837.28</v>
      </c>
      <c r="I20" s="3">
        <f t="array" ref="I20">INDEX(Data!D:D,MATCH($F20,Data!$A:$A,0))</f>
        <v>1656.73</v>
      </c>
      <c r="J20" s="3">
        <f t="array" ref="J20">INDEX(Data!E:E,MATCH($F20,Data!$A:$A,0))</f>
        <v>1867.45</v>
      </c>
      <c r="K20" s="3">
        <f t="array" ref="K20">INDEX(Data!F:F,MATCH($F20,Data!$A:$A,0))</f>
        <v>1352.16</v>
      </c>
      <c r="L20" s="3">
        <f t="shared" si="0"/>
        <v>3778.82</v>
      </c>
      <c r="Y20" s="3">
        <f>-1*Z20</f>
        <v>434086.26001578366</v>
      </c>
      <c r="Z20" s="3">
        <f>AC20*K20</f>
        <v>-434086.26001578366</v>
      </c>
      <c r="AA20" s="3">
        <f t="shared" si="5"/>
        <v>114.87349490470137</v>
      </c>
      <c r="AB20" s="3">
        <f t="shared" si="20"/>
        <v>3723.5208191516695</v>
      </c>
      <c r="AC20" s="3">
        <f>-1*AD19</f>
        <v>-321.03172702622737</v>
      </c>
      <c r="AD20" s="3">
        <f t="shared" si="21"/>
        <v>0</v>
      </c>
      <c r="AE20" s="3">
        <f t="shared" si="22"/>
        <v>416666.66666666669</v>
      </c>
      <c r="AF20" s="3">
        <f t="shared" si="23"/>
        <v>-416666.66666666669</v>
      </c>
      <c r="AG20" s="3">
        <f t="shared" si="7"/>
        <v>110.2636978386551</v>
      </c>
      <c r="AH20" s="3">
        <f t="shared" si="24"/>
        <v>2816.7491910238814</v>
      </c>
      <c r="AI20" s="3">
        <f t="shared" si="8"/>
        <v>-308.1489370094269</v>
      </c>
      <c r="AJ20" s="3">
        <f t="shared" si="25"/>
        <v>1960.1669905857534</v>
      </c>
    </row>
    <row r="21" spans="1:36" x14ac:dyDescent="0.25">
      <c r="A21" s="1">
        <v>39022</v>
      </c>
      <c r="F21" s="1">
        <f t="shared" si="9"/>
        <v>39022</v>
      </c>
      <c r="G21" s="3">
        <f t="array" ref="G21">INDEX(Data!B:B,MATCH($F21,Data!$A:$A,0))</f>
        <v>3967.2</v>
      </c>
      <c r="H21" s="3">
        <f t="array" ref="H21">INDEX(Data!C:C,MATCH($F21,Data!$A:$A,0))</f>
        <v>4021.16</v>
      </c>
      <c r="I21" s="3">
        <f t="array" ref="I21">INDEX(Data!D:D,MATCH($F21,Data!$A:$A,0))</f>
        <v>1739.51</v>
      </c>
      <c r="J21" s="3">
        <f t="array" ref="J21">INDEX(Data!E:E,MATCH($F21,Data!$A:$A,0))</f>
        <v>1966.45</v>
      </c>
      <c r="K21" s="3">
        <f t="array" ref="K21">INDEX(Data!F:F,MATCH($F21,Data!$A:$A,0))</f>
        <v>1359.59</v>
      </c>
      <c r="L21" s="3">
        <f t="shared" si="0"/>
        <v>3967.2</v>
      </c>
      <c r="AE21" s="3">
        <f t="shared" si="22"/>
        <v>416666.66666666669</v>
      </c>
      <c r="AF21" s="3">
        <f t="shared" si="23"/>
        <v>-416666.66666666669</v>
      </c>
      <c r="AG21" s="3">
        <f t="shared" si="7"/>
        <v>105.02789540902064</v>
      </c>
      <c r="AH21" s="3">
        <f t="shared" si="24"/>
        <v>2921.7770864329023</v>
      </c>
      <c r="AI21" s="3">
        <f t="shared" si="8"/>
        <v>-306.46493918509748</v>
      </c>
      <c r="AJ21" s="3">
        <f t="shared" si="25"/>
        <v>1653.7020514006558</v>
      </c>
    </row>
    <row r="22" spans="1:36" x14ac:dyDescent="0.25">
      <c r="A22" s="1">
        <v>39052</v>
      </c>
      <c r="F22" s="1">
        <f t="shared" si="9"/>
        <v>39052</v>
      </c>
      <c r="G22" s="3">
        <f t="array" ref="G22">INDEX(Data!B:B,MATCH($F22,Data!$A:$A,0))</f>
        <v>4201.46</v>
      </c>
      <c r="H22" s="3">
        <f t="array" ref="H22">INDEX(Data!C:C,MATCH($F22,Data!$A:$A,0))</f>
        <v>4264.54</v>
      </c>
      <c r="I22" s="3">
        <f t="array" ref="I22">INDEX(Data!D:D,MATCH($F22,Data!$A:$A,0))</f>
        <v>1825.72</v>
      </c>
      <c r="J22" s="3">
        <f t="array" ref="J22">INDEX(Data!E:E,MATCH($F22,Data!$A:$A,0))</f>
        <v>2027.17</v>
      </c>
      <c r="K22" s="3">
        <f t="array" ref="K22">INDEX(Data!F:F,MATCH($F22,Data!$A:$A,0))</f>
        <v>1368.21</v>
      </c>
      <c r="L22" s="3">
        <f t="shared" si="0"/>
        <v>4201.46</v>
      </c>
      <c r="AE22" s="3">
        <f t="shared" si="22"/>
        <v>416666.66666666669</v>
      </c>
      <c r="AF22" s="3">
        <f t="shared" si="23"/>
        <v>-416666.66666666669</v>
      </c>
      <c r="AG22" s="3">
        <f t="shared" si="7"/>
        <v>99.171875173550788</v>
      </c>
      <c r="AH22" s="3">
        <f t="shared" si="24"/>
        <v>3020.9489616064529</v>
      </c>
      <c r="AI22" s="3">
        <f t="shared" si="8"/>
        <v>-304.53414802308612</v>
      </c>
      <c r="AJ22" s="3">
        <f t="shared" si="25"/>
        <v>1349.1679033775697</v>
      </c>
    </row>
    <row r="23" spans="1:36" x14ac:dyDescent="0.25">
      <c r="A23" s="1">
        <v>39083</v>
      </c>
      <c r="F23" s="1">
        <f t="shared" si="9"/>
        <v>39083</v>
      </c>
      <c r="G23" s="3">
        <f t="array" ref="G23">INDEX(Data!B:B,MATCH($F23,Data!$A:$A,0))</f>
        <v>4181.05</v>
      </c>
      <c r="H23" s="3">
        <f t="array" ref="H23">INDEX(Data!C:C,MATCH($F23,Data!$A:$A,0))</f>
        <v>4242.18</v>
      </c>
      <c r="I23" s="3">
        <f t="array" ref="I23">INDEX(Data!D:D,MATCH($F23,Data!$A:$A,0))</f>
        <v>1842.1</v>
      </c>
      <c r="J23" s="3">
        <f t="array" ref="J23">INDEX(Data!E:E,MATCH($F23,Data!$A:$A,0))</f>
        <v>2069.3000000000002</v>
      </c>
      <c r="K23" s="3">
        <f t="array" ref="K23">INDEX(Data!F:F,MATCH($F23,Data!$A:$A,0))</f>
        <v>1372.9</v>
      </c>
      <c r="L23" s="3">
        <f t="shared" si="0"/>
        <v>4181.05</v>
      </c>
      <c r="AE23" s="3">
        <f t="shared" si="22"/>
        <v>416666.66666666669</v>
      </c>
      <c r="AF23" s="3">
        <f t="shared" si="23"/>
        <v>-416666.66666666669</v>
      </c>
      <c r="AG23" s="3">
        <f t="shared" si="7"/>
        <v>99.65598753104284</v>
      </c>
      <c r="AH23" s="3">
        <f t="shared" si="24"/>
        <v>3120.6049491374956</v>
      </c>
      <c r="AI23" s="3">
        <f t="shared" si="8"/>
        <v>-303.49382086580715</v>
      </c>
      <c r="AJ23" s="3">
        <f t="shared" si="25"/>
        <v>1045.6740825117627</v>
      </c>
    </row>
    <row r="24" spans="1:36" x14ac:dyDescent="0.25">
      <c r="A24" s="1">
        <v>39114</v>
      </c>
      <c r="F24" s="1">
        <f t="shared" si="9"/>
        <v>39114</v>
      </c>
      <c r="G24" s="3">
        <f t="array" ref="G24">INDEX(Data!B:B,MATCH($F24,Data!$A:$A,0))</f>
        <v>4356.72</v>
      </c>
      <c r="H24" s="3">
        <f t="array" ref="H24">INDEX(Data!C:C,MATCH($F24,Data!$A:$A,0))</f>
        <v>4420.9399999999996</v>
      </c>
      <c r="I24" s="3">
        <f t="array" ref="I24">INDEX(Data!D:D,MATCH($F24,Data!$A:$A,0))</f>
        <v>1926.74</v>
      </c>
      <c r="J24" s="3">
        <f t="array" ref="J24">INDEX(Data!E:E,MATCH($F24,Data!$A:$A,0))</f>
        <v>2228.5100000000002</v>
      </c>
      <c r="K24" s="3">
        <f t="array" ref="K24">INDEX(Data!F:F,MATCH($F24,Data!$A:$A,0))</f>
        <v>1382.2</v>
      </c>
      <c r="L24" s="3">
        <f t="shared" si="0"/>
        <v>4356.72</v>
      </c>
      <c r="AE24" s="3">
        <f t="shared" si="22"/>
        <v>416666.66666666669</v>
      </c>
      <c r="AF24" s="3">
        <f t="shared" si="23"/>
        <v>-416666.66666666669</v>
      </c>
      <c r="AG24" s="3">
        <f t="shared" si="7"/>
        <v>95.637696860635216</v>
      </c>
      <c r="AH24" s="3">
        <f t="shared" si="24"/>
        <v>3216.2426459981307</v>
      </c>
      <c r="AI24" s="3">
        <f t="shared" si="8"/>
        <v>-301.45179182945066</v>
      </c>
      <c r="AJ24" s="3">
        <f t="shared" si="25"/>
        <v>744.22229068231195</v>
      </c>
    </row>
    <row r="25" spans="1:36" x14ac:dyDescent="0.25">
      <c r="A25" s="1">
        <v>39142</v>
      </c>
      <c r="F25" s="1">
        <f t="shared" si="9"/>
        <v>39142</v>
      </c>
      <c r="G25" s="3">
        <f t="array" ref="G25">INDEX(Data!B:B,MATCH($F25,Data!$A:$A,0))</f>
        <v>4016.08</v>
      </c>
      <c r="H25" s="3">
        <f t="array" ref="H25">INDEX(Data!C:C,MATCH($F25,Data!$A:$A,0))</f>
        <v>4058.6</v>
      </c>
      <c r="I25" s="3">
        <f t="array" ref="I25">INDEX(Data!D:D,MATCH($F25,Data!$A:$A,0))</f>
        <v>1761.71</v>
      </c>
      <c r="J25" s="3">
        <f t="array" ref="J25">INDEX(Data!E:E,MATCH($F25,Data!$A:$A,0))</f>
        <v>2063.1</v>
      </c>
      <c r="K25" s="3">
        <f t="array" ref="K25">INDEX(Data!F:F,MATCH($F25,Data!$A:$A,0))</f>
        <v>1388.73</v>
      </c>
      <c r="L25" s="3">
        <f t="shared" si="0"/>
        <v>4016.08</v>
      </c>
      <c r="AE25" s="3">
        <f t="shared" si="22"/>
        <v>416666.66666666669</v>
      </c>
      <c r="AF25" s="3">
        <f t="shared" si="23"/>
        <v>-416666.66666666669</v>
      </c>
      <c r="AG25" s="3">
        <f t="shared" si="7"/>
        <v>103.74959330159426</v>
      </c>
      <c r="AH25" s="3">
        <f t="shared" si="24"/>
        <v>3319.992239299725</v>
      </c>
      <c r="AI25" s="3">
        <f t="shared" si="8"/>
        <v>-300.03432392665724</v>
      </c>
      <c r="AJ25" s="3">
        <f t="shared" si="25"/>
        <v>444.18796675565471</v>
      </c>
    </row>
    <row r="26" spans="1:36" x14ac:dyDescent="0.25">
      <c r="A26" s="1">
        <v>39173</v>
      </c>
      <c r="F26" s="1">
        <f t="shared" si="9"/>
        <v>39173</v>
      </c>
      <c r="G26" s="3">
        <f t="array" ref="G26">INDEX(Data!B:B,MATCH($F26,Data!$A:$A,0))</f>
        <v>4045.54</v>
      </c>
      <c r="H26" s="3">
        <f t="array" ref="H26">INDEX(Data!C:C,MATCH($F26,Data!$A:$A,0))</f>
        <v>4065.63</v>
      </c>
      <c r="I26" s="3">
        <f t="array" ref="I26">INDEX(Data!D:D,MATCH($F26,Data!$A:$A,0))</f>
        <v>1728.99</v>
      </c>
      <c r="J26" s="3">
        <f t="array" ref="J26">INDEX(Data!E:E,MATCH($F26,Data!$A:$A,0))</f>
        <v>1998.31</v>
      </c>
      <c r="K26" s="3">
        <f t="array" ref="K26">INDEX(Data!F:F,MATCH($F26,Data!$A:$A,0))</f>
        <v>1400.01</v>
      </c>
      <c r="L26" s="3">
        <f t="shared" si="0"/>
        <v>4045.54</v>
      </c>
      <c r="AE26" s="3">
        <f>-1*AF26</f>
        <v>621867.59533758415</v>
      </c>
      <c r="AF26" s="3">
        <f>AI26*K26</f>
        <v>-621867.59533758415</v>
      </c>
      <c r="AG26" s="3">
        <f t="shared" si="7"/>
        <v>153.71683269417289</v>
      </c>
      <c r="AH26" s="3">
        <f t="shared" si="24"/>
        <v>3473.7090719938979</v>
      </c>
      <c r="AI26" s="3">
        <f>-1*AJ25</f>
        <v>-444.18796675565471</v>
      </c>
      <c r="AJ26" s="3">
        <f t="shared" si="25"/>
        <v>0</v>
      </c>
    </row>
    <row r="27" spans="1:36" x14ac:dyDescent="0.25">
      <c r="A27" s="6">
        <v>39203</v>
      </c>
      <c r="F27" s="1">
        <f t="shared" si="9"/>
        <v>39203</v>
      </c>
      <c r="G27" s="3">
        <f t="array" ref="G27">INDEX(Data!B:B,MATCH($F27,Data!$A:$A,0))</f>
        <v>4342.09</v>
      </c>
      <c r="H27" s="3">
        <f t="array" ref="H27">INDEX(Data!C:C,MATCH($F27,Data!$A:$A,0))</f>
        <v>4369.88</v>
      </c>
      <c r="I27" s="3">
        <f t="array" ref="I27">INDEX(Data!D:D,MATCH($F27,Data!$A:$A,0))</f>
        <v>1862.78</v>
      </c>
      <c r="J27" s="3">
        <f t="array" ref="J27">INDEX(Data!E:E,MATCH($F27,Data!$A:$A,0))</f>
        <v>2159.75</v>
      </c>
      <c r="K27" s="3">
        <f t="array" ref="K27">INDEX(Data!F:F,MATCH($F27,Data!$A:$A,0))</f>
        <v>1412.36</v>
      </c>
      <c r="L27" s="3">
        <f t="shared" si="0"/>
        <v>4342.09</v>
      </c>
    </row>
    <row r="28" spans="1:36" x14ac:dyDescent="0.25">
      <c r="A28" s="1">
        <v>39234</v>
      </c>
      <c r="F28" s="1">
        <f t="shared" si="9"/>
        <v>39234</v>
      </c>
      <c r="G28" s="3">
        <f t="array" ref="G28">INDEX(Data!B:B,MATCH($F28,Data!$A:$A,0))</f>
        <v>4583.58</v>
      </c>
      <c r="H28" s="3">
        <f t="array" ref="H28">INDEX(Data!C:C,MATCH($F28,Data!$A:$A,0))</f>
        <v>4625.49</v>
      </c>
      <c r="I28" s="3">
        <f t="array" ref="I28">INDEX(Data!D:D,MATCH($F28,Data!$A:$A,0))</f>
        <v>1990.5</v>
      </c>
      <c r="J28" s="3">
        <f t="array" ref="J28">INDEX(Data!E:E,MATCH($F28,Data!$A:$A,0))</f>
        <v>2331.77</v>
      </c>
      <c r="K28" s="3">
        <f t="array" ref="K28">INDEX(Data!F:F,MATCH($F28,Data!$A:$A,0))</f>
        <v>1428.17</v>
      </c>
      <c r="L28" s="3">
        <f t="shared" si="0"/>
        <v>4583.58</v>
      </c>
    </row>
    <row r="29" spans="1:36" x14ac:dyDescent="0.25">
      <c r="A29" s="1">
        <v>39264</v>
      </c>
      <c r="F29" s="1">
        <f t="shared" si="9"/>
        <v>39264</v>
      </c>
      <c r="G29" s="3">
        <f t="array" ref="G29">INDEX(Data!B:B,MATCH($F29,Data!$A:$A,0))</f>
        <v>4659.1400000000003</v>
      </c>
      <c r="H29" s="3">
        <f t="array" ref="H29">INDEX(Data!C:C,MATCH($F29,Data!$A:$A,0))</f>
        <v>4700.21</v>
      </c>
      <c r="I29" s="3">
        <f t="array" ref="I29">INDEX(Data!D:D,MATCH($F29,Data!$A:$A,0))</f>
        <v>2079.09</v>
      </c>
      <c r="J29" s="3">
        <f t="array" ref="J29">INDEX(Data!E:E,MATCH($F29,Data!$A:$A,0))</f>
        <v>2424.35</v>
      </c>
      <c r="K29" s="3">
        <f t="array" ref="K29">INDEX(Data!F:F,MATCH($F29,Data!$A:$A,0))</f>
        <v>1439.23</v>
      </c>
      <c r="L29" s="3">
        <f t="shared" si="0"/>
        <v>4659.1400000000003</v>
      </c>
    </row>
    <row r="30" spans="1:36" x14ac:dyDescent="0.25">
      <c r="A30" s="1">
        <v>39295</v>
      </c>
      <c r="F30" s="1">
        <f t="shared" si="9"/>
        <v>39295</v>
      </c>
      <c r="G30" s="3">
        <f t="array" ref="G30">INDEX(Data!B:B,MATCH($F30,Data!$A:$A,0))</f>
        <v>4667.7</v>
      </c>
      <c r="H30" s="3">
        <f t="array" ref="H30">INDEX(Data!C:C,MATCH($F30,Data!$A:$A,0))</f>
        <v>4710.2</v>
      </c>
      <c r="I30" s="3">
        <f t="array" ref="I30">INDEX(Data!D:D,MATCH($F30,Data!$A:$A,0))</f>
        <v>2058.52</v>
      </c>
      <c r="J30" s="3">
        <f t="array" ref="J30">INDEX(Data!E:E,MATCH($F30,Data!$A:$A,0))</f>
        <v>2398.46</v>
      </c>
      <c r="K30" s="3">
        <f t="array" ref="K30">INDEX(Data!F:F,MATCH($F30,Data!$A:$A,0))</f>
        <v>1452.66</v>
      </c>
      <c r="L30" s="3">
        <f t="shared" si="0"/>
        <v>4667.7</v>
      </c>
    </row>
    <row r="31" spans="1:36" x14ac:dyDescent="0.25">
      <c r="A31" s="1">
        <v>39326</v>
      </c>
      <c r="F31" s="1">
        <f t="shared" si="9"/>
        <v>39326</v>
      </c>
      <c r="G31" s="3">
        <f t="array" ref="G31">INDEX(Data!B:B,MATCH($F31,Data!$A:$A,0))</f>
        <v>4799.32</v>
      </c>
      <c r="H31" s="3">
        <f t="array" ref="H31">INDEX(Data!C:C,MATCH($F31,Data!$A:$A,0))</f>
        <v>4824.49</v>
      </c>
      <c r="I31" s="3">
        <f t="array" ref="I31">INDEX(Data!D:D,MATCH($F31,Data!$A:$A,0))</f>
        <v>2106.2800000000002</v>
      </c>
      <c r="J31" s="3">
        <f t="array" ref="J31">INDEX(Data!E:E,MATCH($F31,Data!$A:$A,0))</f>
        <v>2489.4499999999998</v>
      </c>
      <c r="K31" s="3">
        <f t="array" ref="K31">INDEX(Data!F:F,MATCH($F31,Data!$A:$A,0))</f>
        <v>1460.59</v>
      </c>
      <c r="L31" s="3">
        <f t="shared" si="0"/>
        <v>4799.32</v>
      </c>
    </row>
    <row r="32" spans="1:36" x14ac:dyDescent="0.25">
      <c r="A32" s="1">
        <v>39356</v>
      </c>
      <c r="F32" s="1">
        <f t="shared" si="9"/>
        <v>39356</v>
      </c>
      <c r="G32" s="3">
        <f t="array" ref="G32">INDEX(Data!B:B,MATCH($F32,Data!$A:$A,0))</f>
        <v>5473.32</v>
      </c>
      <c r="H32" s="3">
        <f t="array" ref="H32">INDEX(Data!C:C,MATCH($F32,Data!$A:$A,0))</f>
        <v>5517.62</v>
      </c>
      <c r="I32" s="3">
        <f t="array" ref="I32">INDEX(Data!D:D,MATCH($F32,Data!$A:$A,0))</f>
        <v>2425.54</v>
      </c>
      <c r="J32" s="3">
        <f t="array" ref="J32">INDEX(Data!E:E,MATCH($F32,Data!$A:$A,0))</f>
        <v>2870.49</v>
      </c>
      <c r="K32" s="3">
        <f t="array" ref="K32">INDEX(Data!F:F,MATCH($F32,Data!$A:$A,0))</f>
        <v>1472.27</v>
      </c>
      <c r="L32" s="3">
        <f t="shared" si="0"/>
        <v>5473.32</v>
      </c>
    </row>
    <row r="33" spans="1:12" x14ac:dyDescent="0.25">
      <c r="A33" s="1">
        <v>39387</v>
      </c>
      <c r="F33" s="1">
        <f t="shared" si="9"/>
        <v>39387</v>
      </c>
      <c r="G33" s="3">
        <f t="array" ref="G33">INDEX(Data!B:B,MATCH($F33,Data!$A:$A,0))</f>
        <v>6251.06</v>
      </c>
      <c r="H33" s="3">
        <f t="array" ref="H33">INDEX(Data!C:C,MATCH($F33,Data!$A:$A,0))</f>
        <v>6197.02</v>
      </c>
      <c r="I33" s="3">
        <f t="array" ref="I33">INDEX(Data!D:D,MATCH($F33,Data!$A:$A,0))</f>
        <v>2599.1999999999998</v>
      </c>
      <c r="J33" s="3">
        <f t="array" ref="J33">INDEX(Data!E:E,MATCH($F33,Data!$A:$A,0))</f>
        <v>3107.84</v>
      </c>
      <c r="K33" s="3">
        <f t="array" ref="K33">INDEX(Data!F:F,MATCH($F33,Data!$A:$A,0))</f>
        <v>1482</v>
      </c>
      <c r="L33" s="3">
        <f t="shared" si="0"/>
        <v>6251.06</v>
      </c>
    </row>
    <row r="34" spans="1:12" x14ac:dyDescent="0.25">
      <c r="A34" s="1">
        <v>39417</v>
      </c>
      <c r="F34" s="1">
        <f t="shared" si="9"/>
        <v>39417</v>
      </c>
      <c r="G34" s="3">
        <f t="array" ref="G34">INDEX(Data!B:B,MATCH($F34,Data!$A:$A,0))</f>
        <v>6229</v>
      </c>
      <c r="H34" s="3">
        <f t="array" ref="H34">INDEX(Data!C:C,MATCH($F34,Data!$A:$A,0))</f>
        <v>6344.24</v>
      </c>
      <c r="I34" s="3">
        <f t="array" ref="I34">INDEX(Data!D:D,MATCH($F34,Data!$A:$A,0))</f>
        <v>2842.75</v>
      </c>
      <c r="J34" s="3">
        <f t="array" ref="J34">INDEX(Data!E:E,MATCH($F34,Data!$A:$A,0))</f>
        <v>3433.27</v>
      </c>
      <c r="K34" s="3">
        <f t="array" ref="K34">INDEX(Data!F:F,MATCH($F34,Data!$A:$A,0))</f>
        <v>1489.6</v>
      </c>
      <c r="L34" s="3">
        <f t="shared" si="0"/>
        <v>6229</v>
      </c>
    </row>
    <row r="35" spans="1:12" x14ac:dyDescent="0.25">
      <c r="A35" s="1">
        <v>39448</v>
      </c>
      <c r="F35" s="1">
        <f t="shared" si="9"/>
        <v>39448</v>
      </c>
      <c r="G35" s="3">
        <f t="array" ref="G35">INDEX(Data!B:B,MATCH($F35,Data!$A:$A,0))</f>
        <v>6685.56</v>
      </c>
      <c r="H35" s="3">
        <f t="array" ref="H35">INDEX(Data!C:C,MATCH($F35,Data!$A:$A,0))</f>
        <v>7020.78</v>
      </c>
      <c r="I35" s="3">
        <f t="array" ref="I35">INDEX(Data!D:D,MATCH($F35,Data!$A:$A,0))</f>
        <v>3343.17</v>
      </c>
      <c r="J35" s="3">
        <f t="array" ref="J35">INDEX(Data!E:E,MATCH($F35,Data!$A:$A,0))</f>
        <v>4164.8599999999997</v>
      </c>
      <c r="K35" s="3">
        <f t="array" ref="K35">INDEX(Data!F:F,MATCH($F35,Data!$A:$A,0))</f>
        <v>1502.18</v>
      </c>
      <c r="L35" s="3">
        <f t="shared" si="0"/>
        <v>6685.56</v>
      </c>
    </row>
    <row r="36" spans="1:12" x14ac:dyDescent="0.25">
      <c r="A36" s="1">
        <v>39479</v>
      </c>
      <c r="F36" s="1">
        <f t="shared" si="9"/>
        <v>39479</v>
      </c>
      <c r="G36" s="3">
        <f t="array" ref="G36">INDEX(Data!B:B,MATCH($F36,Data!$A:$A,0))</f>
        <v>5728.68</v>
      </c>
      <c r="H36" s="3">
        <f t="array" ref="H36">INDEX(Data!C:C,MATCH($F36,Data!$A:$A,0))</f>
        <v>5804.28</v>
      </c>
      <c r="I36" s="3">
        <f t="array" ref="I36">INDEX(Data!D:D,MATCH($F36,Data!$A:$A,0))</f>
        <v>2572.02</v>
      </c>
      <c r="J36" s="3">
        <f t="array" ref="J36">INDEX(Data!E:E,MATCH($F36,Data!$A:$A,0))</f>
        <v>3156.05</v>
      </c>
      <c r="K36" s="3">
        <f t="array" ref="K36">INDEX(Data!F:F,MATCH($F36,Data!$A:$A,0))</f>
        <v>1511.43</v>
      </c>
      <c r="L36" s="3">
        <f t="shared" si="0"/>
        <v>5728.68</v>
      </c>
    </row>
    <row r="37" spans="1:12" x14ac:dyDescent="0.25">
      <c r="A37" s="1">
        <v>39508</v>
      </c>
      <c r="F37" s="1">
        <f t="shared" si="9"/>
        <v>39508</v>
      </c>
      <c r="G37" s="3">
        <f t="array" ref="G37">INDEX(Data!B:B,MATCH($F37,Data!$A:$A,0))</f>
        <v>5599.45</v>
      </c>
      <c r="H37" s="3">
        <f t="array" ref="H37">INDEX(Data!C:C,MATCH($F37,Data!$A:$A,0))</f>
        <v>5692.94</v>
      </c>
      <c r="I37" s="3">
        <f t="array" ref="I37">INDEX(Data!D:D,MATCH($F37,Data!$A:$A,0))</f>
        <v>2534.6799999999998</v>
      </c>
      <c r="J37" s="3">
        <f t="array" ref="J37">INDEX(Data!E:E,MATCH($F37,Data!$A:$A,0))</f>
        <v>3109.14</v>
      </c>
      <c r="K37" s="3">
        <f t="array" ref="K37">INDEX(Data!F:F,MATCH($F37,Data!$A:$A,0))</f>
        <v>1518.65</v>
      </c>
      <c r="L37" s="3">
        <f t="shared" si="0"/>
        <v>5599.45</v>
      </c>
    </row>
    <row r="38" spans="1:12" x14ac:dyDescent="0.25">
      <c r="A38" s="1">
        <v>39539</v>
      </c>
      <c r="F38" s="1">
        <f t="shared" si="9"/>
        <v>39539</v>
      </c>
      <c r="G38" s="3">
        <f t="array" ref="G38">INDEX(Data!B:B,MATCH($F38,Data!$A:$A,0))</f>
        <v>5008.53</v>
      </c>
      <c r="H38" s="3">
        <f t="array" ref="H38">INDEX(Data!C:C,MATCH($F38,Data!$A:$A,0))</f>
        <v>4985.13</v>
      </c>
      <c r="I38" s="3">
        <f t="array" ref="I38">INDEX(Data!D:D,MATCH($F38,Data!$A:$A,0))</f>
        <v>2087.33</v>
      </c>
      <c r="J38" s="3">
        <f t="array" ref="J38">INDEX(Data!E:E,MATCH($F38,Data!$A:$A,0))</f>
        <v>2607.61</v>
      </c>
      <c r="K38" s="3">
        <f t="array" ref="K38">INDEX(Data!F:F,MATCH($F38,Data!$A:$A,0))</f>
        <v>1532.78</v>
      </c>
      <c r="L38" s="3">
        <f t="shared" si="0"/>
        <v>5008.53</v>
      </c>
    </row>
    <row r="39" spans="1:12" x14ac:dyDescent="0.25">
      <c r="A39" s="6">
        <v>39569</v>
      </c>
      <c r="F39" s="1">
        <f t="shared" si="9"/>
        <v>39569</v>
      </c>
      <c r="G39" s="3">
        <f t="array" ref="G39">INDEX(Data!B:B,MATCH($F39,Data!$A:$A,0))</f>
        <v>5509.51</v>
      </c>
      <c r="H39" s="3">
        <f t="array" ref="H39">INDEX(Data!C:C,MATCH($F39,Data!$A:$A,0))</f>
        <v>5515.51</v>
      </c>
      <c r="I39" s="3">
        <f t="array" ref="I39">INDEX(Data!D:D,MATCH($F39,Data!$A:$A,0))</f>
        <v>2355.08</v>
      </c>
      <c r="J39" s="3">
        <f t="array" ref="J39">INDEX(Data!E:E,MATCH($F39,Data!$A:$A,0))</f>
        <v>2895.66</v>
      </c>
      <c r="K39" s="3">
        <f t="array" ref="K39">INDEX(Data!F:F,MATCH($F39,Data!$A:$A,0))</f>
        <v>1546.05</v>
      </c>
      <c r="L39" s="3">
        <f t="shared" si="0"/>
        <v>5509.51</v>
      </c>
    </row>
    <row r="40" spans="1:12" x14ac:dyDescent="0.25">
      <c r="A40" s="1">
        <v>39600</v>
      </c>
      <c r="F40" s="1">
        <f t="shared" si="9"/>
        <v>39600</v>
      </c>
      <c r="G40" s="3">
        <f t="array" ref="G40">INDEX(Data!B:B,MATCH($F40,Data!$A:$A,0))</f>
        <v>5166.3100000000004</v>
      </c>
      <c r="H40" s="3">
        <f t="array" ref="H40">INDEX(Data!C:C,MATCH($F40,Data!$A:$A,0))</f>
        <v>5180.88</v>
      </c>
      <c r="I40" s="3">
        <f t="array" ref="I40">INDEX(Data!D:D,MATCH($F40,Data!$A:$A,0))</f>
        <v>2214.5100000000002</v>
      </c>
      <c r="J40" s="3">
        <f t="array" ref="J40">INDEX(Data!E:E,MATCH($F40,Data!$A:$A,0))</f>
        <v>2739.45</v>
      </c>
      <c r="K40" s="3">
        <f t="array" ref="K40">INDEX(Data!F:F,MATCH($F40,Data!$A:$A,0))</f>
        <v>1555.44</v>
      </c>
      <c r="L40" s="3">
        <f t="shared" si="0"/>
        <v>5166.3100000000004</v>
      </c>
    </row>
    <row r="41" spans="1:12" x14ac:dyDescent="0.25">
      <c r="A41" s="1">
        <v>39630</v>
      </c>
      <c r="F41" s="1">
        <f t="shared" si="9"/>
        <v>39630</v>
      </c>
      <c r="G41" s="3">
        <f t="array" ref="G41">INDEX(Data!B:B,MATCH($F41,Data!$A:$A,0))</f>
        <v>4079.1</v>
      </c>
      <c r="H41" s="3">
        <f t="array" ref="H41">INDEX(Data!C:C,MATCH($F41,Data!$A:$A,0))</f>
        <v>4029.47</v>
      </c>
      <c r="I41" s="3">
        <f t="array" ref="I41">INDEX(Data!D:D,MATCH($F41,Data!$A:$A,0))</f>
        <v>1634.93</v>
      </c>
      <c r="J41" s="3">
        <f t="array" ref="J41">INDEX(Data!E:E,MATCH($F41,Data!$A:$A,0))</f>
        <v>2187.6</v>
      </c>
      <c r="K41" s="3">
        <f t="array" ref="K41">INDEX(Data!F:F,MATCH($F41,Data!$A:$A,0))</f>
        <v>1562.41</v>
      </c>
      <c r="L41" s="3">
        <f t="shared" si="0"/>
        <v>4079.1</v>
      </c>
    </row>
    <row r="42" spans="1:12" x14ac:dyDescent="0.25">
      <c r="A42" s="1">
        <v>39661</v>
      </c>
      <c r="F42" s="1">
        <f t="shared" si="9"/>
        <v>39661</v>
      </c>
      <c r="G42" s="3">
        <f t="array" ref="G42">INDEX(Data!B:B,MATCH($F42,Data!$A:$A,0))</f>
        <v>4675.4399999999996</v>
      </c>
      <c r="H42" s="3">
        <f t="array" ref="H42">INDEX(Data!C:C,MATCH($F42,Data!$A:$A,0))</f>
        <v>4631.28</v>
      </c>
      <c r="I42" s="3">
        <f t="array" ref="I42">INDEX(Data!D:D,MATCH($F42,Data!$A:$A,0))</f>
        <v>1867.5</v>
      </c>
      <c r="J42" s="3">
        <f t="array" ref="J42">INDEX(Data!E:E,MATCH($F42,Data!$A:$A,0))</f>
        <v>2375.17</v>
      </c>
      <c r="K42" s="3">
        <f t="array" ref="K42">INDEX(Data!F:F,MATCH($F42,Data!$A:$A,0))</f>
        <v>1574.47</v>
      </c>
      <c r="L42" s="3">
        <f t="shared" si="0"/>
        <v>4675.4399999999996</v>
      </c>
    </row>
    <row r="43" spans="1:12" x14ac:dyDescent="0.25">
      <c r="A43" s="1">
        <v>39692</v>
      </c>
      <c r="F43" s="1">
        <f t="shared" si="9"/>
        <v>39692</v>
      </c>
      <c r="G43" s="3">
        <f t="array" ref="G43">INDEX(Data!B:B,MATCH($F43,Data!$A:$A,0))</f>
        <v>4618.84</v>
      </c>
      <c r="H43" s="3">
        <f t="array" ref="H43">INDEX(Data!C:C,MATCH($F43,Data!$A:$A,0))</f>
        <v>4583.4799999999996</v>
      </c>
      <c r="I43" s="3">
        <f t="array" ref="I43">INDEX(Data!D:D,MATCH($F43,Data!$A:$A,0))</f>
        <v>1880.19</v>
      </c>
      <c r="J43" s="3">
        <f t="array" ref="J43">INDEX(Data!E:E,MATCH($F43,Data!$A:$A,0))</f>
        <v>2413.61</v>
      </c>
      <c r="K43" s="3">
        <f t="array" ref="K43">INDEX(Data!F:F,MATCH($F43,Data!$A:$A,0))</f>
        <v>1586.56</v>
      </c>
      <c r="L43" s="3">
        <f t="shared" si="0"/>
        <v>4618.84</v>
      </c>
    </row>
    <row r="44" spans="1:12" x14ac:dyDescent="0.25">
      <c r="A44" s="1">
        <v>39722</v>
      </c>
      <c r="F44" s="1">
        <f t="shared" si="9"/>
        <v>39722</v>
      </c>
      <c r="G44" s="3">
        <f t="array" ref="G44">INDEX(Data!B:B,MATCH($F44,Data!$A:$A,0))</f>
        <v>4168.92</v>
      </c>
      <c r="H44" s="3">
        <f t="array" ref="H44">INDEX(Data!C:C,MATCH($F44,Data!$A:$A,0))</f>
        <v>4065.23</v>
      </c>
      <c r="I44" s="3">
        <f t="array" ref="I44">INDEX(Data!D:D,MATCH($F44,Data!$A:$A,0))</f>
        <v>1579.23</v>
      </c>
      <c r="J44" s="3">
        <f t="array" ref="J44">INDEX(Data!E:E,MATCH($F44,Data!$A:$A,0))</f>
        <v>1977.72</v>
      </c>
      <c r="K44" s="3">
        <f t="array" ref="K44">INDEX(Data!F:F,MATCH($F44,Data!$A:$A,0))</f>
        <v>1597.81</v>
      </c>
      <c r="L44" s="3">
        <f t="shared" si="0"/>
        <v>4168.92</v>
      </c>
    </row>
    <row r="45" spans="1:12" x14ac:dyDescent="0.25">
      <c r="A45" s="1">
        <v>39753</v>
      </c>
      <c r="F45" s="1">
        <f t="shared" si="9"/>
        <v>39753</v>
      </c>
      <c r="G45" s="3">
        <f t="array" ref="G45">INDEX(Data!B:B,MATCH($F45,Data!$A:$A,0))</f>
        <v>3031.13</v>
      </c>
      <c r="H45" s="3">
        <f t="array" ref="H45">INDEX(Data!C:C,MATCH($F45,Data!$A:$A,0))</f>
        <v>2937.1</v>
      </c>
      <c r="I45" s="3">
        <f t="array" ref="I45">INDEX(Data!D:D,MATCH($F45,Data!$A:$A,0))</f>
        <v>1080.81</v>
      </c>
      <c r="J45" s="3">
        <f t="array" ref="J45">INDEX(Data!E:E,MATCH($F45,Data!$A:$A,0))</f>
        <v>1335.12</v>
      </c>
      <c r="K45" s="3">
        <f t="array" ref="K45">INDEX(Data!F:F,MATCH($F45,Data!$A:$A,0))</f>
        <v>1616.05</v>
      </c>
      <c r="L45" s="3">
        <f t="shared" si="0"/>
        <v>3031.13</v>
      </c>
    </row>
    <row r="46" spans="1:12" x14ac:dyDescent="0.25">
      <c r="A46" s="1">
        <v>39783</v>
      </c>
      <c r="F46" s="1">
        <f t="shared" si="9"/>
        <v>39783</v>
      </c>
      <c r="G46" s="3">
        <f t="array" ref="G46">INDEX(Data!B:B,MATCH($F46,Data!$A:$A,0))</f>
        <v>2801.22</v>
      </c>
      <c r="H46" s="3">
        <f t="array" ref="H46">INDEX(Data!C:C,MATCH($F46,Data!$A:$A,0))</f>
        <v>2703.3</v>
      </c>
      <c r="I46" s="3">
        <f t="array" ref="I46">INDEX(Data!D:D,MATCH($F46,Data!$A:$A,0))</f>
        <v>988.61</v>
      </c>
      <c r="J46" s="3">
        <f t="array" ref="J46">INDEX(Data!E:E,MATCH($F46,Data!$A:$A,0))</f>
        <v>1161.56</v>
      </c>
      <c r="K46" s="3">
        <f t="array" ref="K46">INDEX(Data!F:F,MATCH($F46,Data!$A:$A,0))</f>
        <v>1630.85</v>
      </c>
      <c r="L46" s="3">
        <f t="shared" si="0"/>
        <v>2801.22</v>
      </c>
    </row>
    <row r="47" spans="1:12" x14ac:dyDescent="0.25">
      <c r="A47" s="1">
        <v>39814</v>
      </c>
      <c r="F47" s="1">
        <f t="shared" si="9"/>
        <v>39814</v>
      </c>
      <c r="G47" s="3">
        <f t="array" ref="G47">INDEX(Data!B:B,MATCH($F47,Data!$A:$A,0))</f>
        <v>3207.47</v>
      </c>
      <c r="H47" s="3">
        <f t="array" ref="H47">INDEX(Data!C:C,MATCH($F47,Data!$A:$A,0))</f>
        <v>3120.78</v>
      </c>
      <c r="I47" s="3">
        <f t="array" ref="I47">INDEX(Data!D:D,MATCH($F47,Data!$A:$A,0))</f>
        <v>1179.5999999999999</v>
      </c>
      <c r="J47" s="3">
        <f t="array" ref="J47">INDEX(Data!E:E,MATCH($F47,Data!$A:$A,0))</f>
        <v>1320.18</v>
      </c>
      <c r="K47" s="3">
        <f t="array" ref="K47">INDEX(Data!F:F,MATCH($F47,Data!$A:$A,0))</f>
        <v>1654.07</v>
      </c>
      <c r="L47" s="3">
        <f t="shared" si="0"/>
        <v>3207.47</v>
      </c>
    </row>
    <row r="48" spans="1:12" x14ac:dyDescent="0.25">
      <c r="A48" s="1">
        <v>39845</v>
      </c>
      <c r="F48" s="1">
        <f t="shared" si="9"/>
        <v>39845</v>
      </c>
      <c r="G48" s="3">
        <f t="array" ref="G48">INDEX(Data!B:B,MATCH($F48,Data!$A:$A,0))</f>
        <v>3027.27</v>
      </c>
      <c r="H48" s="3">
        <f t="array" ref="H48">INDEX(Data!C:C,MATCH($F48,Data!$A:$A,0))</f>
        <v>2924.48</v>
      </c>
      <c r="I48" s="3">
        <f t="array" ref="I48">INDEX(Data!D:D,MATCH($F48,Data!$A:$A,0))</f>
        <v>1060.79</v>
      </c>
      <c r="J48" s="3">
        <f t="array" ref="J48">INDEX(Data!E:E,MATCH($F48,Data!$A:$A,0))</f>
        <v>1172.0899999999999</v>
      </c>
      <c r="K48" s="3">
        <f t="array" ref="K48">INDEX(Data!F:F,MATCH($F48,Data!$A:$A,0))</f>
        <v>1670.01</v>
      </c>
      <c r="L48" s="3">
        <f t="shared" si="0"/>
        <v>3027.27</v>
      </c>
    </row>
    <row r="49" spans="1:12" x14ac:dyDescent="0.25">
      <c r="A49" s="1">
        <v>39873</v>
      </c>
      <c r="F49" s="1">
        <f t="shared" si="9"/>
        <v>39873</v>
      </c>
      <c r="G49" s="3">
        <f t="array" ref="G49">INDEX(Data!B:B,MATCH($F49,Data!$A:$A,0))</f>
        <v>2904.48</v>
      </c>
      <c r="H49" s="3">
        <f t="array" ref="H49">INDEX(Data!C:C,MATCH($F49,Data!$A:$A,0))</f>
        <v>2799.86</v>
      </c>
      <c r="I49" s="3">
        <f t="array" ref="I49">INDEX(Data!D:D,MATCH($F49,Data!$A:$A,0))</f>
        <v>1011.81</v>
      </c>
      <c r="J49" s="3">
        <f t="array" ref="J49">INDEX(Data!E:E,MATCH($F49,Data!$A:$A,0))</f>
        <v>1096.74</v>
      </c>
      <c r="K49" s="3">
        <f t="array" ref="K49">INDEX(Data!F:F,MATCH($F49,Data!$A:$A,0))</f>
        <v>1682.42</v>
      </c>
      <c r="L49" s="3">
        <f t="shared" si="0"/>
        <v>2904.48</v>
      </c>
    </row>
    <row r="50" spans="1:12" x14ac:dyDescent="0.25">
      <c r="A50" s="1">
        <v>39904</v>
      </c>
      <c r="F50" s="1">
        <f t="shared" si="9"/>
        <v>39904</v>
      </c>
      <c r="G50" s="3">
        <f t="array" ref="G50">INDEX(Data!B:B,MATCH($F50,Data!$A:$A,0))</f>
        <v>3215.47</v>
      </c>
      <c r="H50" s="3">
        <f t="array" ref="H50">INDEX(Data!C:C,MATCH($F50,Data!$A:$A,0))</f>
        <v>3081.93</v>
      </c>
      <c r="I50" s="3">
        <f t="array" ref="I50">INDEX(Data!D:D,MATCH($F50,Data!$A:$A,0))</f>
        <v>1097.3399999999999</v>
      </c>
      <c r="J50" s="3">
        <f t="array" ref="J50">INDEX(Data!E:E,MATCH($F50,Data!$A:$A,0))</f>
        <v>1214.02</v>
      </c>
      <c r="K50" s="3">
        <f t="array" ref="K50">INDEX(Data!F:F,MATCH($F50,Data!$A:$A,0))</f>
        <v>1691.07</v>
      </c>
      <c r="L50" s="3">
        <f t="shared" si="0"/>
        <v>3215.47</v>
      </c>
    </row>
    <row r="51" spans="1:12" x14ac:dyDescent="0.25">
      <c r="A51" s="6">
        <v>39934</v>
      </c>
      <c r="F51" s="1">
        <f t="shared" si="9"/>
        <v>39934</v>
      </c>
      <c r="G51" s="3">
        <f t="array" ref="G51">INDEX(Data!B:B,MATCH($F51,Data!$A:$A,0))</f>
        <v>3679.16</v>
      </c>
      <c r="H51" s="3">
        <f t="array" ref="H51">INDEX(Data!C:C,MATCH($F51,Data!$A:$A,0))</f>
        <v>3531.14</v>
      </c>
      <c r="I51" s="3">
        <f t="array" ref="I51">INDEX(Data!D:D,MATCH($F51,Data!$A:$A,0))</f>
        <v>1265.52</v>
      </c>
      <c r="J51" s="3">
        <f t="array" ref="J51">INDEX(Data!E:E,MATCH($F51,Data!$A:$A,0))</f>
        <v>1406.36</v>
      </c>
      <c r="K51" s="3">
        <f t="array" ref="K51">INDEX(Data!F:F,MATCH($F51,Data!$A:$A,0))</f>
        <v>1710.79</v>
      </c>
      <c r="L51" s="3">
        <f t="shared" si="0"/>
        <v>3679.16</v>
      </c>
    </row>
    <row r="52" spans="1:12" x14ac:dyDescent="0.25">
      <c r="A52" s="1">
        <v>39965</v>
      </c>
      <c r="F52" s="1">
        <f t="shared" si="9"/>
        <v>39965</v>
      </c>
      <c r="G52" s="3">
        <f t="array" ref="G52">INDEX(Data!B:B,MATCH($F52,Data!$A:$A,0))</f>
        <v>4877.8999999999996</v>
      </c>
      <c r="H52" s="3">
        <f t="array" ref="H52">INDEX(Data!C:C,MATCH($F52,Data!$A:$A,0))</f>
        <v>4847.08</v>
      </c>
      <c r="I52" s="3">
        <f t="array" ref="I52">INDEX(Data!D:D,MATCH($F52,Data!$A:$A,0))</f>
        <v>1892.23</v>
      </c>
      <c r="J52" s="3">
        <f t="array" ref="J52">INDEX(Data!E:E,MATCH($F52,Data!$A:$A,0))</f>
        <v>2156.4899999999998</v>
      </c>
      <c r="K52" s="3">
        <f t="array" ref="K52">INDEX(Data!F:F,MATCH($F52,Data!$A:$A,0))</f>
        <v>1720.44</v>
      </c>
      <c r="L52" s="3">
        <f t="shared" si="0"/>
        <v>4877.8999999999996</v>
      </c>
    </row>
    <row r="53" spans="1:12" x14ac:dyDescent="0.25">
      <c r="A53" s="1">
        <v>39995</v>
      </c>
      <c r="F53" s="1">
        <f t="shared" si="9"/>
        <v>39995</v>
      </c>
      <c r="G53" s="3">
        <f t="array" ref="G53">INDEX(Data!B:B,MATCH($F53,Data!$A:$A,0))</f>
        <v>4726.41</v>
      </c>
      <c r="H53" s="3">
        <f t="array" ref="H53">INDEX(Data!C:C,MATCH($F53,Data!$A:$A,0))</f>
        <v>4657.34</v>
      </c>
      <c r="I53" s="3">
        <f t="array" ref="I53">INDEX(Data!D:D,MATCH($F53,Data!$A:$A,0))</f>
        <v>1860.84</v>
      </c>
      <c r="J53" s="3">
        <f t="array" ref="J53">INDEX(Data!E:E,MATCH($F53,Data!$A:$A,0))</f>
        <v>2026.62</v>
      </c>
      <c r="K53" s="3">
        <f t="array" ref="K53">INDEX(Data!F:F,MATCH($F53,Data!$A:$A,0))</f>
        <v>1727.14</v>
      </c>
      <c r="L53" s="3">
        <f t="shared" si="0"/>
        <v>4726.41</v>
      </c>
    </row>
    <row r="54" spans="1:12" x14ac:dyDescent="0.25">
      <c r="A54" s="1">
        <v>40026</v>
      </c>
      <c r="F54" s="1">
        <f t="shared" si="9"/>
        <v>40026</v>
      </c>
      <c r="G54" s="3">
        <f t="array" ref="G54">INDEX(Data!B:B,MATCH($F54,Data!$A:$A,0))</f>
        <v>5071.1899999999996</v>
      </c>
      <c r="H54" s="3">
        <f t="array" ref="H54">INDEX(Data!C:C,MATCH($F54,Data!$A:$A,0))</f>
        <v>5017.07</v>
      </c>
      <c r="I54" s="3">
        <f t="array" ref="I54">INDEX(Data!D:D,MATCH($F54,Data!$A:$A,0))</f>
        <v>2016.17</v>
      </c>
      <c r="J54" s="3">
        <f t="array" ref="J54">INDEX(Data!E:E,MATCH($F54,Data!$A:$A,0))</f>
        <v>2199.94</v>
      </c>
      <c r="K54" s="3">
        <f t="array" ref="K54">INDEX(Data!F:F,MATCH($F54,Data!$A:$A,0))</f>
        <v>1737.09</v>
      </c>
      <c r="L54" s="3">
        <f t="shared" si="0"/>
        <v>5071.1899999999996</v>
      </c>
    </row>
    <row r="55" spans="1:12" x14ac:dyDescent="0.25">
      <c r="A55" s="1">
        <v>40057</v>
      </c>
      <c r="F55" s="1">
        <f t="shared" si="9"/>
        <v>40057</v>
      </c>
      <c r="G55" s="3">
        <f t="array" ref="G55">INDEX(Data!B:B,MATCH($F55,Data!$A:$A,0))</f>
        <v>5063.51</v>
      </c>
      <c r="H55" s="3">
        <f t="array" ref="H55">INDEX(Data!C:C,MATCH($F55,Data!$A:$A,0))</f>
        <v>5076.24</v>
      </c>
      <c r="I55" s="3">
        <f t="array" ref="I55">INDEX(Data!D:D,MATCH($F55,Data!$A:$A,0))</f>
        <v>2105.2399999999998</v>
      </c>
      <c r="J55" s="3">
        <f t="array" ref="J55">INDEX(Data!E:E,MATCH($F55,Data!$A:$A,0))</f>
        <v>2399.2199999999998</v>
      </c>
      <c r="K55" s="3">
        <f t="array" ref="K55">INDEX(Data!F:F,MATCH($F55,Data!$A:$A,0))</f>
        <v>1745.59</v>
      </c>
      <c r="L55" s="3">
        <f t="shared" si="0"/>
        <v>5063.51</v>
      </c>
    </row>
    <row r="56" spans="1:12" x14ac:dyDescent="0.25">
      <c r="A56" s="1">
        <v>40087</v>
      </c>
      <c r="F56" s="1">
        <f t="shared" si="9"/>
        <v>40087</v>
      </c>
      <c r="G56" s="3">
        <f t="array" ref="G56">INDEX(Data!B:B,MATCH($F56,Data!$A:$A,0))</f>
        <v>5578.68</v>
      </c>
      <c r="H56" s="3">
        <f t="array" ref="H56">INDEX(Data!C:C,MATCH($F56,Data!$A:$A,0))</f>
        <v>5505.55</v>
      </c>
      <c r="I56" s="3">
        <f t="array" ref="I56">INDEX(Data!D:D,MATCH($F56,Data!$A:$A,0))</f>
        <v>2306.4499999999998</v>
      </c>
      <c r="J56" s="3">
        <f t="array" ref="J56">INDEX(Data!E:E,MATCH($F56,Data!$A:$A,0))</f>
        <v>2575.54</v>
      </c>
      <c r="K56" s="3">
        <f t="array" ref="K56">INDEX(Data!F:F,MATCH($F56,Data!$A:$A,0))</f>
        <v>1756.08</v>
      </c>
      <c r="L56" s="3">
        <f t="shared" si="0"/>
        <v>5578.68</v>
      </c>
    </row>
    <row r="57" spans="1:12" x14ac:dyDescent="0.25">
      <c r="A57" s="1">
        <v>40118</v>
      </c>
      <c r="F57" s="1">
        <f t="shared" si="9"/>
        <v>40118</v>
      </c>
      <c r="G57" s="3">
        <f t="array" ref="G57">INDEX(Data!B:B,MATCH($F57,Data!$A:$A,0))</f>
        <v>5215.43</v>
      </c>
      <c r="H57" s="3">
        <f t="array" ref="H57">INDEX(Data!C:C,MATCH($F57,Data!$A:$A,0))</f>
        <v>5152.97</v>
      </c>
      <c r="I57" s="3">
        <f t="array" ref="I57">INDEX(Data!D:D,MATCH($F57,Data!$A:$A,0))</f>
        <v>2187.69</v>
      </c>
      <c r="J57" s="3">
        <f t="array" ref="J57">INDEX(Data!E:E,MATCH($F57,Data!$A:$A,0))</f>
        <v>2408.96</v>
      </c>
      <c r="K57" s="3">
        <f t="array" ref="K57">INDEX(Data!F:F,MATCH($F57,Data!$A:$A,0))</f>
        <v>1763.39</v>
      </c>
      <c r="L57" s="3">
        <f t="shared" si="0"/>
        <v>5215.43</v>
      </c>
    </row>
    <row r="58" spans="1:12" x14ac:dyDescent="0.25">
      <c r="A58" s="1">
        <v>40148</v>
      </c>
      <c r="F58" s="1">
        <f t="shared" si="9"/>
        <v>40148</v>
      </c>
      <c r="G58" s="3">
        <f t="array" ref="G58">INDEX(Data!B:B,MATCH($F58,Data!$A:$A,0))</f>
        <v>5687.16</v>
      </c>
      <c r="H58" s="3">
        <f t="array" ref="H58">INDEX(Data!C:C,MATCH($F58,Data!$A:$A,0))</f>
        <v>5639.77</v>
      </c>
      <c r="I58" s="3">
        <f t="array" ref="I58">INDEX(Data!D:D,MATCH($F58,Data!$A:$A,0))</f>
        <v>2405.21</v>
      </c>
      <c r="J58" s="3">
        <f t="array" ref="J58">INDEX(Data!E:E,MATCH($F58,Data!$A:$A,0))</f>
        <v>2607.25</v>
      </c>
      <c r="K58" s="3">
        <f t="array" ref="K58">INDEX(Data!F:F,MATCH($F58,Data!$A:$A,0))</f>
        <v>1771.37</v>
      </c>
      <c r="L58" s="3">
        <f t="shared" si="0"/>
        <v>5687.16</v>
      </c>
    </row>
    <row r="59" spans="1:12" x14ac:dyDescent="0.25">
      <c r="A59" s="1">
        <v>40179</v>
      </c>
      <c r="F59" s="1">
        <f t="shared" si="9"/>
        <v>40179</v>
      </c>
      <c r="G59" s="3">
        <f t="array" ref="G59">INDEX(Data!B:B,MATCH($F59,Data!$A:$A,0))</f>
        <v>5784.69</v>
      </c>
      <c r="H59" s="3">
        <f t="array" ref="H59">INDEX(Data!C:C,MATCH($F59,Data!$A:$A,0))</f>
        <v>5794.34</v>
      </c>
      <c r="I59" s="3">
        <f t="array" ref="I59">INDEX(Data!D:D,MATCH($F59,Data!$A:$A,0))</f>
        <v>2460.6799999999998</v>
      </c>
      <c r="J59" s="3">
        <f t="array" ref="J59">INDEX(Data!E:E,MATCH($F59,Data!$A:$A,0))</f>
        <v>2790.5</v>
      </c>
      <c r="K59" s="3">
        <f t="array" ref="K59">INDEX(Data!F:F,MATCH($F59,Data!$A:$A,0))</f>
        <v>1780.4</v>
      </c>
      <c r="L59" s="3">
        <f t="shared" si="0"/>
        <v>5784.69</v>
      </c>
    </row>
    <row r="60" spans="1:12" x14ac:dyDescent="0.25">
      <c r="A60" s="1">
        <v>40210</v>
      </c>
      <c r="F60" s="1">
        <f t="shared" si="9"/>
        <v>40210</v>
      </c>
      <c r="G60" s="3">
        <f t="array" ref="G60">INDEX(Data!B:B,MATCH($F60,Data!$A:$A,0))</f>
        <v>5482.77</v>
      </c>
      <c r="H60" s="3">
        <f t="array" ref="H60">INDEX(Data!C:C,MATCH($F60,Data!$A:$A,0))</f>
        <v>5618.39</v>
      </c>
      <c r="I60" s="3">
        <f t="array" ref="I60">INDEX(Data!D:D,MATCH($F60,Data!$A:$A,0))</f>
        <v>2481.96</v>
      </c>
      <c r="J60" s="3">
        <f t="array" ref="J60">INDEX(Data!E:E,MATCH($F60,Data!$A:$A,0))</f>
        <v>2815.32</v>
      </c>
      <c r="K60" s="3">
        <f t="array" ref="K60">INDEX(Data!F:F,MATCH($F60,Data!$A:$A,0))</f>
        <v>1787.29</v>
      </c>
      <c r="L60" s="3">
        <f t="shared" si="0"/>
        <v>5482.77</v>
      </c>
    </row>
    <row r="61" spans="1:12" x14ac:dyDescent="0.25">
      <c r="A61" s="1">
        <v>40238</v>
      </c>
      <c r="F61" s="1">
        <f t="shared" si="9"/>
        <v>40238</v>
      </c>
      <c r="G61" s="3">
        <f t="array" ref="G61">INDEX(Data!B:B,MATCH($F61,Data!$A:$A,0))</f>
        <v>5501.7</v>
      </c>
      <c r="H61" s="3">
        <f t="array" ref="H61">INDEX(Data!C:C,MATCH($F61,Data!$A:$A,0))</f>
        <v>5529.01</v>
      </c>
      <c r="I61" s="3">
        <f t="array" ref="I61">INDEX(Data!D:D,MATCH($F61,Data!$A:$A,0))</f>
        <v>2393.88</v>
      </c>
      <c r="J61" s="3">
        <f t="array" ref="J61">INDEX(Data!E:E,MATCH($F61,Data!$A:$A,0))</f>
        <v>2702.12</v>
      </c>
      <c r="K61" s="3">
        <f t="array" ref="K61">INDEX(Data!F:F,MATCH($F61,Data!$A:$A,0))</f>
        <v>1791.47</v>
      </c>
      <c r="L61" s="3">
        <f t="shared" si="0"/>
        <v>5501.7</v>
      </c>
    </row>
    <row r="62" spans="1:12" x14ac:dyDescent="0.25">
      <c r="A62" s="1">
        <v>40269</v>
      </c>
      <c r="F62" s="1">
        <f t="shared" si="9"/>
        <v>40269</v>
      </c>
      <c r="G62" s="3">
        <f t="array" ref="G62">INDEX(Data!B:B,MATCH($F62,Data!$A:$A,0))</f>
        <v>5912.5</v>
      </c>
      <c r="H62" s="3">
        <f t="array" ref="H62">INDEX(Data!C:C,MATCH($F62,Data!$A:$A,0))</f>
        <v>5823.93</v>
      </c>
      <c r="I62" s="3">
        <f t="array" ref="I62">INDEX(Data!D:D,MATCH($F62,Data!$A:$A,0))</f>
        <v>2576.84</v>
      </c>
      <c r="J62" s="3">
        <f t="array" ref="J62">INDEX(Data!E:E,MATCH($F62,Data!$A:$A,0))</f>
        <v>2904.77</v>
      </c>
      <c r="K62" s="3">
        <f t="array" ref="K62">INDEX(Data!F:F,MATCH($F62,Data!$A:$A,0))</f>
        <v>1800.55</v>
      </c>
      <c r="L62" s="3">
        <f t="shared" si="0"/>
        <v>5912.5</v>
      </c>
    </row>
    <row r="63" spans="1:12" x14ac:dyDescent="0.25">
      <c r="A63" s="6">
        <v>40299</v>
      </c>
      <c r="F63" s="1"/>
    </row>
    <row r="64" spans="1:12" x14ac:dyDescent="0.25">
      <c r="A64" s="1">
        <v>40330</v>
      </c>
      <c r="F64" s="1"/>
    </row>
    <row r="65" spans="1:6" x14ac:dyDescent="0.25">
      <c r="A65" s="1">
        <v>40360</v>
      </c>
      <c r="F65" s="1"/>
    </row>
    <row r="66" spans="1:6" x14ac:dyDescent="0.25">
      <c r="A66" s="1">
        <v>40391</v>
      </c>
      <c r="F66" s="1"/>
    </row>
    <row r="67" spans="1:6" x14ac:dyDescent="0.25">
      <c r="A67" s="1">
        <v>40422</v>
      </c>
      <c r="F67" s="1"/>
    </row>
    <row r="68" spans="1:6" x14ac:dyDescent="0.25">
      <c r="A68" s="1">
        <v>40452</v>
      </c>
      <c r="F68" s="1"/>
    </row>
    <row r="69" spans="1:6" x14ac:dyDescent="0.25">
      <c r="A69" s="1">
        <v>40483</v>
      </c>
      <c r="F69" s="1"/>
    </row>
    <row r="70" spans="1:6" x14ac:dyDescent="0.25">
      <c r="A70" s="1">
        <v>40513</v>
      </c>
      <c r="F70" s="1"/>
    </row>
    <row r="71" spans="1:6" x14ac:dyDescent="0.25">
      <c r="A71" s="1">
        <v>40544</v>
      </c>
      <c r="F71" s="1"/>
    </row>
    <row r="72" spans="1:6" x14ac:dyDescent="0.25">
      <c r="A72" s="1">
        <v>40575</v>
      </c>
      <c r="F72" s="1"/>
    </row>
    <row r="73" spans="1:6" x14ac:dyDescent="0.25">
      <c r="A73" s="1">
        <v>40603</v>
      </c>
      <c r="F73" s="1"/>
    </row>
    <row r="74" spans="1:6" x14ac:dyDescent="0.25">
      <c r="A74" s="1">
        <v>40634</v>
      </c>
      <c r="F74" s="1"/>
    </row>
    <row r="75" spans="1:6" x14ac:dyDescent="0.25">
      <c r="A75" s="6">
        <v>40664</v>
      </c>
      <c r="F75" s="1"/>
    </row>
    <row r="76" spans="1:6" x14ac:dyDescent="0.25">
      <c r="A76" s="1">
        <v>40695</v>
      </c>
      <c r="F76" s="1"/>
    </row>
    <row r="77" spans="1:6" x14ac:dyDescent="0.25">
      <c r="A77" s="1">
        <v>40725</v>
      </c>
    </row>
    <row r="78" spans="1:6" x14ac:dyDescent="0.25">
      <c r="A78" s="1">
        <v>40756</v>
      </c>
    </row>
    <row r="79" spans="1:6" x14ac:dyDescent="0.25">
      <c r="A79" s="1">
        <v>40787</v>
      </c>
    </row>
    <row r="80" spans="1:6" x14ac:dyDescent="0.25">
      <c r="A80" s="1">
        <v>40817</v>
      </c>
    </row>
    <row r="81" spans="1:1" x14ac:dyDescent="0.25">
      <c r="A81" s="1">
        <v>40848</v>
      </c>
    </row>
    <row r="82" spans="1:1" x14ac:dyDescent="0.25">
      <c r="A82" s="1">
        <v>40878</v>
      </c>
    </row>
    <row r="83" spans="1:1" x14ac:dyDescent="0.25">
      <c r="A83" s="1">
        <v>40909</v>
      </c>
    </row>
    <row r="84" spans="1:1" x14ac:dyDescent="0.25">
      <c r="A84" s="1">
        <v>40940</v>
      </c>
    </row>
    <row r="85" spans="1:1" x14ac:dyDescent="0.25">
      <c r="A85" s="1">
        <v>40969</v>
      </c>
    </row>
    <row r="86" spans="1:1" x14ac:dyDescent="0.25">
      <c r="A86" s="1">
        <v>41000</v>
      </c>
    </row>
    <row r="87" spans="1:1" x14ac:dyDescent="0.25">
      <c r="A87" s="6">
        <v>41030</v>
      </c>
    </row>
    <row r="88" spans="1:1" x14ac:dyDescent="0.25">
      <c r="A88" s="1">
        <v>41061</v>
      </c>
    </row>
    <row r="89" spans="1:1" x14ac:dyDescent="0.25">
      <c r="A89" s="1">
        <v>41091</v>
      </c>
    </row>
    <row r="90" spans="1:1" x14ac:dyDescent="0.25">
      <c r="A90" s="1">
        <v>41122</v>
      </c>
    </row>
    <row r="91" spans="1:1" x14ac:dyDescent="0.25">
      <c r="A91" s="1">
        <v>41153</v>
      </c>
    </row>
    <row r="92" spans="1:1" x14ac:dyDescent="0.25">
      <c r="A92" s="1">
        <v>41183</v>
      </c>
    </row>
    <row r="93" spans="1:1" x14ac:dyDescent="0.25">
      <c r="A93" s="1">
        <v>41214</v>
      </c>
    </row>
    <row r="94" spans="1:1" x14ac:dyDescent="0.25">
      <c r="A94" s="1">
        <v>41244</v>
      </c>
    </row>
    <row r="95" spans="1:1" x14ac:dyDescent="0.25">
      <c r="A95" s="1">
        <v>41275</v>
      </c>
    </row>
    <row r="96" spans="1:1" x14ac:dyDescent="0.25">
      <c r="A96" s="1">
        <v>41306</v>
      </c>
    </row>
    <row r="97" spans="1:1" x14ac:dyDescent="0.25">
      <c r="A97" s="1">
        <v>41334</v>
      </c>
    </row>
    <row r="98" spans="1:1" x14ac:dyDescent="0.25">
      <c r="A98" s="1">
        <v>41365</v>
      </c>
    </row>
    <row r="99" spans="1:1" x14ac:dyDescent="0.25">
      <c r="A99" s="6">
        <v>41395</v>
      </c>
    </row>
    <row r="100" spans="1:1" x14ac:dyDescent="0.25">
      <c r="A100" s="1">
        <v>41426</v>
      </c>
    </row>
    <row r="101" spans="1:1" x14ac:dyDescent="0.25">
      <c r="A101" s="1">
        <v>41456</v>
      </c>
    </row>
    <row r="102" spans="1:1" x14ac:dyDescent="0.25">
      <c r="A102" s="1">
        <v>41487</v>
      </c>
    </row>
    <row r="103" spans="1:1" x14ac:dyDescent="0.25">
      <c r="A103" s="1">
        <v>41518</v>
      </c>
    </row>
    <row r="104" spans="1:1" x14ac:dyDescent="0.25">
      <c r="A104" s="1">
        <v>41548</v>
      </c>
    </row>
    <row r="105" spans="1:1" x14ac:dyDescent="0.25">
      <c r="A105" s="1">
        <v>41579</v>
      </c>
    </row>
    <row r="106" spans="1:1" x14ac:dyDescent="0.25">
      <c r="A106" s="1">
        <v>41609</v>
      </c>
    </row>
    <row r="107" spans="1:1" x14ac:dyDescent="0.25">
      <c r="A107" s="1">
        <v>41640</v>
      </c>
    </row>
    <row r="108" spans="1:1" x14ac:dyDescent="0.25">
      <c r="A108" s="1">
        <v>41671</v>
      </c>
    </row>
    <row r="109" spans="1:1" x14ac:dyDescent="0.25">
      <c r="A109" s="1">
        <v>41699</v>
      </c>
    </row>
    <row r="110" spans="1:1" x14ac:dyDescent="0.25">
      <c r="A110" s="1">
        <v>41730</v>
      </c>
    </row>
    <row r="111" spans="1:1" x14ac:dyDescent="0.25">
      <c r="A111" s="6">
        <v>41760</v>
      </c>
    </row>
    <row r="112" spans="1:1" x14ac:dyDescent="0.25">
      <c r="A112" s="1">
        <v>41791</v>
      </c>
    </row>
    <row r="113" spans="1:1" x14ac:dyDescent="0.25">
      <c r="A113" s="1">
        <v>41821</v>
      </c>
    </row>
    <row r="114" spans="1:1" x14ac:dyDescent="0.25">
      <c r="A114" s="1">
        <v>41852</v>
      </c>
    </row>
    <row r="115" spans="1:1" x14ac:dyDescent="0.25">
      <c r="A115" s="1">
        <v>41883</v>
      </c>
    </row>
    <row r="116" spans="1:1" x14ac:dyDescent="0.25">
      <c r="A116" s="1">
        <v>41913</v>
      </c>
    </row>
    <row r="117" spans="1:1" x14ac:dyDescent="0.25">
      <c r="A117" s="1">
        <v>41944</v>
      </c>
    </row>
    <row r="118" spans="1:1" x14ac:dyDescent="0.25">
      <c r="A118" s="1">
        <v>41974</v>
      </c>
    </row>
    <row r="119" spans="1:1" x14ac:dyDescent="0.25">
      <c r="A119" s="1">
        <v>42005</v>
      </c>
    </row>
    <row r="120" spans="1:1" x14ac:dyDescent="0.25">
      <c r="A120" s="1">
        <v>42036</v>
      </c>
    </row>
    <row r="121" spans="1:1" x14ac:dyDescent="0.25">
      <c r="A121" s="1">
        <v>42064</v>
      </c>
    </row>
    <row r="122" spans="1:1" x14ac:dyDescent="0.25">
      <c r="A122" s="1">
        <v>42095</v>
      </c>
    </row>
    <row r="123" spans="1:1" x14ac:dyDescent="0.25">
      <c r="A123" s="6">
        <v>42125</v>
      </c>
    </row>
    <row r="124" spans="1:1" x14ac:dyDescent="0.25">
      <c r="A124" s="1">
        <v>42156</v>
      </c>
    </row>
    <row r="125" spans="1:1" x14ac:dyDescent="0.25">
      <c r="A125" s="1">
        <v>42186</v>
      </c>
    </row>
    <row r="126" spans="1:1" x14ac:dyDescent="0.25">
      <c r="A126" s="1">
        <v>42217</v>
      </c>
    </row>
    <row r="127" spans="1:1" x14ac:dyDescent="0.25">
      <c r="A127" s="1">
        <v>42248</v>
      </c>
    </row>
    <row r="128" spans="1:1" x14ac:dyDescent="0.25">
      <c r="A128" s="1">
        <v>42278</v>
      </c>
    </row>
    <row r="129" spans="1:1" x14ac:dyDescent="0.25">
      <c r="A129" s="1">
        <v>42309</v>
      </c>
    </row>
    <row r="130" spans="1:1" x14ac:dyDescent="0.25">
      <c r="A130" s="1">
        <v>42339</v>
      </c>
    </row>
    <row r="131" spans="1:1" x14ac:dyDescent="0.25">
      <c r="A131" s="1">
        <v>42370</v>
      </c>
    </row>
    <row r="132" spans="1:1" x14ac:dyDescent="0.25">
      <c r="A132" s="1">
        <v>42401</v>
      </c>
    </row>
    <row r="133" spans="1:1" x14ac:dyDescent="0.25">
      <c r="A133" s="1">
        <v>42430</v>
      </c>
    </row>
    <row r="134" spans="1:1" x14ac:dyDescent="0.25">
      <c r="A134" s="1">
        <v>42461</v>
      </c>
    </row>
    <row r="135" spans="1:1" x14ac:dyDescent="0.25">
      <c r="A135" s="6">
        <v>42491</v>
      </c>
    </row>
    <row r="136" spans="1:1" x14ac:dyDescent="0.25">
      <c r="A136" s="1">
        <v>42522</v>
      </c>
    </row>
    <row r="137" spans="1:1" x14ac:dyDescent="0.25">
      <c r="A137" s="1">
        <v>42552</v>
      </c>
    </row>
    <row r="138" spans="1:1" x14ac:dyDescent="0.25">
      <c r="A138" s="1">
        <v>42583</v>
      </c>
    </row>
    <row r="139" spans="1:1" x14ac:dyDescent="0.25">
      <c r="A139" s="1">
        <v>42614</v>
      </c>
    </row>
    <row r="140" spans="1:1" x14ac:dyDescent="0.25">
      <c r="A140" s="1">
        <v>42644</v>
      </c>
    </row>
    <row r="141" spans="1:1" x14ac:dyDescent="0.25">
      <c r="A141" s="1">
        <v>42675</v>
      </c>
    </row>
    <row r="142" spans="1:1" x14ac:dyDescent="0.25">
      <c r="A142" s="1">
        <v>42705</v>
      </c>
    </row>
    <row r="143" spans="1:1" x14ac:dyDescent="0.25">
      <c r="A143" s="1">
        <v>42736</v>
      </c>
    </row>
    <row r="144" spans="1:1" x14ac:dyDescent="0.25">
      <c r="A144" s="1">
        <v>42767</v>
      </c>
    </row>
    <row r="145" spans="1:1" x14ac:dyDescent="0.25">
      <c r="A145" s="1">
        <v>42795</v>
      </c>
    </row>
    <row r="146" spans="1:1" x14ac:dyDescent="0.25">
      <c r="A146" s="1">
        <v>42826</v>
      </c>
    </row>
    <row r="147" spans="1:1" x14ac:dyDescent="0.25">
      <c r="A147" s="6">
        <v>42856</v>
      </c>
    </row>
    <row r="148" spans="1:1" x14ac:dyDescent="0.25">
      <c r="A148" s="1">
        <v>42887</v>
      </c>
    </row>
    <row r="149" spans="1:1" x14ac:dyDescent="0.25">
      <c r="A149" s="1">
        <v>42917</v>
      </c>
    </row>
    <row r="150" spans="1:1" x14ac:dyDescent="0.25">
      <c r="A150" s="1">
        <v>42948</v>
      </c>
    </row>
    <row r="151" spans="1:1" x14ac:dyDescent="0.25">
      <c r="A151" s="1">
        <v>42979</v>
      </c>
    </row>
    <row r="152" spans="1:1" x14ac:dyDescent="0.25">
      <c r="A152" s="1">
        <v>43009</v>
      </c>
    </row>
    <row r="153" spans="1:1" x14ac:dyDescent="0.25">
      <c r="A153" s="1">
        <v>43040</v>
      </c>
    </row>
    <row r="154" spans="1:1" x14ac:dyDescent="0.25">
      <c r="A154" s="1">
        <v>43070</v>
      </c>
    </row>
    <row r="155" spans="1:1" x14ac:dyDescent="0.25">
      <c r="A155" s="1">
        <v>43101</v>
      </c>
    </row>
    <row r="156" spans="1:1" x14ac:dyDescent="0.25">
      <c r="A156" s="1">
        <v>43132</v>
      </c>
    </row>
    <row r="157" spans="1:1" x14ac:dyDescent="0.25">
      <c r="A157" s="1">
        <v>43160</v>
      </c>
    </row>
    <row r="158" spans="1:1" x14ac:dyDescent="0.25">
      <c r="A158" s="1">
        <v>43191</v>
      </c>
    </row>
    <row r="159" spans="1:1" x14ac:dyDescent="0.25">
      <c r="A159" s="6">
        <v>43221</v>
      </c>
    </row>
    <row r="160" spans="1:1" x14ac:dyDescent="0.25">
      <c r="A160" s="1">
        <v>43252</v>
      </c>
    </row>
    <row r="161" spans="1:1" x14ac:dyDescent="0.25">
      <c r="A161" s="1">
        <v>43282</v>
      </c>
    </row>
    <row r="162" spans="1:1" x14ac:dyDescent="0.25">
      <c r="A162" s="1">
        <v>43313</v>
      </c>
    </row>
    <row r="163" spans="1:1" x14ac:dyDescent="0.25">
      <c r="A163" s="1">
        <v>43344</v>
      </c>
    </row>
    <row r="164" spans="1:1" x14ac:dyDescent="0.25">
      <c r="A164" s="1">
        <v>43374</v>
      </c>
    </row>
    <row r="165" spans="1:1" x14ac:dyDescent="0.25">
      <c r="A165" s="1">
        <v>43405</v>
      </c>
    </row>
    <row r="166" spans="1:1" x14ac:dyDescent="0.25">
      <c r="A166" s="1">
        <v>43435</v>
      </c>
    </row>
    <row r="167" spans="1:1" x14ac:dyDescent="0.25">
      <c r="A167" s="1">
        <v>43466</v>
      </c>
    </row>
    <row r="168" spans="1:1" x14ac:dyDescent="0.25">
      <c r="A168" s="1">
        <v>43497</v>
      </c>
    </row>
    <row r="169" spans="1:1" x14ac:dyDescent="0.25">
      <c r="A169" s="1">
        <v>43525</v>
      </c>
    </row>
    <row r="170" spans="1:1" x14ac:dyDescent="0.25">
      <c r="A170" s="1">
        <v>43556</v>
      </c>
    </row>
    <row r="171" spans="1:1" x14ac:dyDescent="0.25">
      <c r="A171" s="6">
        <v>43586</v>
      </c>
    </row>
    <row r="172" spans="1:1" x14ac:dyDescent="0.25">
      <c r="A172" s="1">
        <v>43617</v>
      </c>
    </row>
    <row r="173" spans="1:1" x14ac:dyDescent="0.25">
      <c r="A173" s="1">
        <v>43647</v>
      </c>
    </row>
    <row r="174" spans="1:1" x14ac:dyDescent="0.25">
      <c r="A174" s="1">
        <v>43678</v>
      </c>
    </row>
    <row r="175" spans="1:1" x14ac:dyDescent="0.25">
      <c r="A175" s="1">
        <v>43709</v>
      </c>
    </row>
    <row r="176" spans="1:1" x14ac:dyDescent="0.25">
      <c r="A176" s="1">
        <v>43739</v>
      </c>
    </row>
    <row r="177" spans="1:1" x14ac:dyDescent="0.25">
      <c r="A177" s="1">
        <v>43770</v>
      </c>
    </row>
    <row r="178" spans="1:1" x14ac:dyDescent="0.25">
      <c r="A178" s="1">
        <v>43800</v>
      </c>
    </row>
    <row r="179" spans="1:1" x14ac:dyDescent="0.25">
      <c r="A179" s="1">
        <v>43831</v>
      </c>
    </row>
    <row r="180" spans="1:1" x14ac:dyDescent="0.25">
      <c r="A180" s="1">
        <v>43862</v>
      </c>
    </row>
    <row r="181" spans="1:1" x14ac:dyDescent="0.25">
      <c r="A181" s="1">
        <v>43891</v>
      </c>
    </row>
    <row r="182" spans="1:1" x14ac:dyDescent="0.25">
      <c r="A182" s="1">
        <v>43922</v>
      </c>
    </row>
    <row r="183" spans="1:1" x14ac:dyDescent="0.25">
      <c r="A183" s="6">
        <v>43952</v>
      </c>
    </row>
    <row r="184" spans="1:1" x14ac:dyDescent="0.25">
      <c r="A184" s="1">
        <v>43983</v>
      </c>
    </row>
    <row r="185" spans="1:1" x14ac:dyDescent="0.25">
      <c r="A185" s="1">
        <v>44013</v>
      </c>
    </row>
    <row r="186" spans="1:1" x14ac:dyDescent="0.25">
      <c r="A186" s="1">
        <v>44044</v>
      </c>
    </row>
    <row r="187" spans="1:1" x14ac:dyDescent="0.25">
      <c r="A187" s="1">
        <v>44075</v>
      </c>
    </row>
    <row r="188" spans="1:1" x14ac:dyDescent="0.25">
      <c r="A188" s="1">
        <v>44105</v>
      </c>
    </row>
    <row r="189" spans="1:1" x14ac:dyDescent="0.25">
      <c r="A189" s="1">
        <v>44136</v>
      </c>
    </row>
    <row r="190" spans="1:1" x14ac:dyDescent="0.25">
      <c r="A190" s="1">
        <v>44166</v>
      </c>
    </row>
    <row r="191" spans="1:1" x14ac:dyDescent="0.25">
      <c r="A191" s="1">
        <v>44197</v>
      </c>
    </row>
    <row r="192" spans="1:1" x14ac:dyDescent="0.25">
      <c r="A192" s="1">
        <v>44228</v>
      </c>
    </row>
    <row r="193" spans="1:1" x14ac:dyDescent="0.25">
      <c r="A193" s="1">
        <v>44256</v>
      </c>
    </row>
    <row r="194" spans="1:1" x14ac:dyDescent="0.25">
      <c r="A194" s="1">
        <v>44287</v>
      </c>
    </row>
    <row r="195" spans="1:1" x14ac:dyDescent="0.25">
      <c r="A195" s="6">
        <v>44317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</vt:lpstr>
      <vt:lpstr>Data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Madhan R</cp:lastModifiedBy>
  <cp:revision/>
  <dcterms:created xsi:type="dcterms:W3CDTF">2026-06-01T06:55:27Z</dcterms:created>
  <dcterms:modified xsi:type="dcterms:W3CDTF">2026-06-12T09:33:36Z</dcterms:modified>
  <cp:category/>
  <cp:contentStatus/>
</cp:coreProperties>
</file>